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9035" windowHeight="12240" activeTab="1"/>
  </bookViews>
  <sheets>
    <sheet name="Приложение 1.1" sheetId="1" r:id="rId1"/>
    <sheet name="Приложение 1.2" sheetId="2" r:id="rId2"/>
    <sheet name="Таблица 2" sheetId="3" r:id="rId3"/>
    <sheet name="Таблица 2.1" sheetId="4" r:id="rId4"/>
    <sheet name="Таблица 2.2" sheetId="5" r:id="rId5"/>
    <sheet name="Талица 3" sheetId="6" r:id="rId6"/>
    <sheet name="Приложение 5.1" sheetId="7" r:id="rId7"/>
    <sheet name="Приложение 5.2" sheetId="8" r:id="rId8"/>
    <sheet name="Приложение 5.3" sheetId="9" r:id="rId9"/>
  </sheets>
  <definedNames>
    <definedName name="_xlnm.Print_Area" localSheetId="0">'Приложение 1.1'!$A$1:$G$81</definedName>
    <definedName name="_xlnm.Print_Area" localSheetId="1">'Приложение 1.2'!$A$1:$G$82</definedName>
  </definedNames>
  <calcPr fullCalcOnLoad="1"/>
</workbook>
</file>

<file path=xl/comments3.xml><?xml version="1.0" encoding="utf-8"?>
<comments xmlns="http://schemas.openxmlformats.org/spreadsheetml/2006/main">
  <authors>
    <author>User</author>
  </authors>
  <commentList>
    <comment ref="A22" authorId="0">
      <text>
        <r>
          <rPr>
            <b/>
            <sz val="9"/>
            <rFont val="Tahoma"/>
            <family val="0"/>
          </rPr>
          <t>User:</t>
        </r>
        <r>
          <rPr>
            <sz val="9"/>
            <rFont val="Tahoma"/>
            <family val="0"/>
          </rPr>
          <t xml:space="preserve">
В расчет (обоснование) плановых показателей выплат персоналу (строка 210 Таблицы 2) включаются расходы на оплату труда, компенсационные выплаты, включая пособия, выплачиваемые из фонда оплаты труда, а также 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социальное страхование от несчастных случаев на производстве и профессиональных заболеваний, на обязательное медицинское страхование. При расчете плановых показателей по оплате труда учитывается расчетная численность работников, включая основной персонал, вспомогательный персонал, административно-управленческий персонал, обслуживающий персонал, расчетные должностные оклады, ежемесячные надбавки к должностному окладу, районные коэффициенты, стимулирующие выплаты, компенсационные выплаты, в том числе за работу с вредными и (или) опасными условиями труда, при выполнении работ в других условиях, отклоняющихся от нормальных, а также иные выплаты, предусмотренные законодательством Российской Федерации, локальными нормативными актами учреждения в соответствии с утвержденным штатным расписанием, а также индексация указанных выплат. Также учитываются начисление компенсационных выплат работникам в связи с выездом из районов Крайнего Севера, МКС, а также к месту проведения отпуска и обратно</t>
        </r>
      </text>
    </comment>
    <comment ref="A24" authorId="0">
      <text>
        <r>
          <rPr>
            <b/>
            <sz val="9"/>
            <rFont val="Tahoma"/>
            <family val="0"/>
          </rPr>
          <t>User:</t>
        </r>
        <r>
          <rPr>
            <sz val="9"/>
            <rFont val="Tahoma"/>
            <family val="0"/>
          </rPr>
          <t xml:space="preserve">
Расчет (обоснование) плановых показателей социальных и иных выплат населению (строка 220 Таблицы 2), не связанных с выплатами работникам, возникающими в рамках трудовых отношений (расходов по социальному обеспечению населения вне рамок систем государственного пенсионного, социального, медицинского страхования), в том числе на оплату медицинского обслуживания, оплату путевок на санаторно-курортное лечение и в детские оздоровительные лагеря, а также выплат бывшим работникам учреждений, в том числе к памятным датам, профессиональным праздникам, осуществляется с учетом количества планируемых выплат в год и их размера.</t>
        </r>
      </text>
    </comment>
    <comment ref="A25" authorId="0">
      <text>
        <r>
          <rPr>
            <b/>
            <sz val="9"/>
            <rFont val="Tahoma"/>
            <family val="0"/>
          </rPr>
          <t>User:</t>
        </r>
        <r>
          <rPr>
            <sz val="9"/>
            <rFont val="Tahoma"/>
            <family val="0"/>
          </rPr>
          <t xml:space="preserve">
Расчет (обоснование) расходов по уплате налогов, сборов и иных платежей (строка 230 Таблицы 2) осуществляется с учетом объекта налогообложения, особенностей определения налоговой базы, налоговых льгот, оснований и порядка их применения, а также налоговой ставки, порядка и сроков уплаты по каждому налогу в соответствии с законодательством Российской Федерации о налогах и сборах.</t>
        </r>
      </text>
    </comment>
    <comment ref="A28" authorId="0">
      <text>
        <r>
          <rPr>
            <b/>
            <sz val="9"/>
            <rFont val="Tahoma"/>
            <family val="0"/>
          </rPr>
          <t>User:</t>
        </r>
        <r>
          <rPr>
            <sz val="9"/>
            <rFont val="Tahoma"/>
            <family val="0"/>
          </rPr>
          <t xml:space="preserve">
В расчет расходов на закупку товаров, работ, услуг (строка 260 Таблицы 2) включаются расходы на оплату услуг связи, транспортных услуг, коммунальных услуг, на оплату аренды имущества, содержание имущества, прочих работ и услуг (к примеру, услуг по страхованию, в том числе обязательному страхованию гражданской ответственности владельцев транспортных средств, медицинских осмотров, информационных услуг, консультационных услуг, экспертных услуг, типографских работ, научно-исследовательских работ), определяемых с учетом требований к закупаемым заказчиками отдельным видам товаров, работ, услуг в соответствии с законодательством Российской Федерации о контрактной системе в сфере закупок товаров, работ, для обеспечения государственных и муниципальных нужд</t>
        </r>
      </text>
    </comment>
    <comment ref="D28" authorId="0">
      <text>
        <r>
          <rPr>
            <b/>
            <sz val="9"/>
            <rFont val="Tahoma"/>
            <family val="0"/>
          </rPr>
          <t>User:</t>
        </r>
        <r>
          <rPr>
            <sz val="9"/>
            <rFont val="Tahoma"/>
            <family val="0"/>
          </rPr>
          <t xml:space="preserve"> Плановые показатели по расходам по строке 260 графы 4 на соответствующий финансовый год должны быть равны показателям граф 4 - 6 по строке 0001 Таблицы 2.1.</t>
        </r>
      </text>
    </comment>
    <comment ref="A66" authorId="0">
      <text>
        <r>
          <rPr>
            <b/>
            <sz val="9"/>
            <rFont val="Tahoma"/>
            <family val="0"/>
          </rPr>
          <t>User:</t>
        </r>
        <r>
          <rPr>
            <sz val="9"/>
            <rFont val="Tahoma"/>
            <family val="0"/>
          </rPr>
          <t xml:space="preserve">
В расчет (обоснование) плановых показателей выплат персоналу (строка 210 Таблицы 2) включаются расходы на оплату труда, компенсационные выплаты, включая пособия, выплачиваемые из фонда оплаты труда, а также 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социальное страхование от несчастных случаев на производстве и профессиональных заболеваний, на обязательное медицинское страхование. При расчете плановых показателей по оплате труда учитывается расчетная численность работников, включая основной персонал, вспомогательный персонал, административно-управленческий персонал, обслуживающий персонал, расчетные должностные оклады, ежемесячные надбавки к должностному окладу, районные коэффициенты, стимулирующие выплаты, компенсационные выплаты, в том числе за работу с вредными и (или) опасными условиями труда, при выполнении работ в других условиях, отклоняющихся от нормальных, а также иные выплаты, предусмотренные законодательством Российской Федерации, локальными нормативными актами учреждения в соответствии с утвержденным штатным расписанием, а также индексация указанных выплат. Также учитываются начисление компенсационных выплат работникам в связи с выездом из районов Крайнего Севера, МКС, а также к месту проведения отпуска и обратно</t>
        </r>
      </text>
    </comment>
    <comment ref="A68" authorId="0">
      <text>
        <r>
          <rPr>
            <b/>
            <sz val="9"/>
            <rFont val="Tahoma"/>
            <family val="0"/>
          </rPr>
          <t>User:</t>
        </r>
        <r>
          <rPr>
            <sz val="9"/>
            <rFont val="Tahoma"/>
            <family val="0"/>
          </rPr>
          <t xml:space="preserve">
Расчет (обоснование) плановых показателей социальных и иных выплат населению (строка 220 Таблицы 2), не связанных с выплатами работникам, возникающими в рамках трудовых отношений (расходов по социальному обеспечению населения вне рамок систем государственного пенсионного, социального, медицинского страхования), в том числе на оплату медицинского обслуживания, оплату путевок на санаторно-курортное лечение и в детские оздоровительные лагеря, а также выплат бывшим работникам учреждений, в том числе к памятным датам, профессиональным праздникам, осуществляется с учетом количества планируемых выплат в год и их размера.</t>
        </r>
      </text>
    </comment>
    <comment ref="A69" authorId="0">
      <text>
        <r>
          <rPr>
            <b/>
            <sz val="9"/>
            <rFont val="Tahoma"/>
            <family val="0"/>
          </rPr>
          <t>User:</t>
        </r>
        <r>
          <rPr>
            <sz val="9"/>
            <rFont val="Tahoma"/>
            <family val="0"/>
          </rPr>
          <t xml:space="preserve">
Расчет (обоснование) расходов по уплате налогов, сборов и иных платежей (строка 230 Таблицы 2) осуществляется с учетом объекта налогообложения, особенностей определения налоговой базы, налоговых льгот, оснований и порядка их применения, а также налоговой ставки, порядка и сроков уплаты по каждому налогу в соответствии с законодательством Российской Федерации о налогах и сборах.</t>
        </r>
      </text>
    </comment>
    <comment ref="A72" authorId="0">
      <text>
        <r>
          <rPr>
            <b/>
            <sz val="9"/>
            <rFont val="Tahoma"/>
            <family val="0"/>
          </rPr>
          <t>User:</t>
        </r>
        <r>
          <rPr>
            <sz val="9"/>
            <rFont val="Tahoma"/>
            <family val="0"/>
          </rPr>
          <t xml:space="preserve">
В расчет расходов на закупку товаров, работ, услуг (строка 260 Таблицы 2) включаются расходы на оплату услуг связи, транспортных услуг, коммунальных услуг, на оплату аренды имущества, содержание имущества, прочих работ и услуг (к примеру, услуг по страхованию, в том числе обязательному страхованию гражданской ответственности владельцев транспортных средств, медицинских осмотров, информационных услуг, консультационных услуг, экспертных услуг, типографских работ, научно-исследовательских работ), определяемых с учетом требований к закупаемым заказчиками отдельным видам товаров, работ, услуг в соответствии с законодательством Российской Федерации о контрактной системе в сфере закупок товаров, работ, для обеспечения государственных и муниципальных нужд</t>
        </r>
      </text>
    </comment>
    <comment ref="D72" authorId="0">
      <text>
        <r>
          <rPr>
            <b/>
            <sz val="9"/>
            <rFont val="Tahoma"/>
            <family val="0"/>
          </rPr>
          <t>User:</t>
        </r>
        <r>
          <rPr>
            <sz val="9"/>
            <rFont val="Tahoma"/>
            <family val="0"/>
          </rPr>
          <t xml:space="preserve"> Плановые показатели по расходам по строке 260 графы 4 на соответствующий финансовый год должны быть равны показателям граф 4 - 6 по строке 0001 Таблицы 2.1.</t>
        </r>
      </text>
    </comment>
    <comment ref="A107" authorId="0">
      <text>
        <r>
          <rPr>
            <b/>
            <sz val="9"/>
            <rFont val="Tahoma"/>
            <family val="0"/>
          </rPr>
          <t>User:</t>
        </r>
        <r>
          <rPr>
            <sz val="9"/>
            <rFont val="Tahoma"/>
            <family val="0"/>
          </rPr>
          <t xml:space="preserve">
В расчет (обоснование) плановых показателей выплат персоналу (строка 210 Таблицы 2) включаются расходы на оплату труда, компенсационные выплаты, включая пособия, выплачиваемые из фонда оплаты труда, а также 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социальное страхование от несчастных случаев на производстве и профессиональных заболеваний, на обязательное медицинское страхование. При расчете плановых показателей по оплате труда учитывается расчетная численность работников, включая основной персонал, вспомогательный персонал, административно-управленческий персонал, обслуживающий персонал, расчетные должностные оклады, ежемесячные надбавки к должностному окладу, районные коэффициенты, стимулирующие выплаты, компенсационные выплаты, в том числе за работу с вредными и (или) опасными условиями труда, при выполнении работ в других условиях, отклоняющихся от нормальных, а также иные выплаты, предусмотренные законодательством Российской Федерации, локальными нормативными актами учреждения в соответствии с утвержденным штатным расписанием, а также индексация указанных выплат. Также учитываются начисление компенсационных выплат работникам в связи с выездом из районов Крайнего Севера, МКС, а также к месту проведения отпуска и обратно</t>
        </r>
      </text>
    </comment>
    <comment ref="A109" authorId="0">
      <text>
        <r>
          <rPr>
            <b/>
            <sz val="9"/>
            <rFont val="Tahoma"/>
            <family val="0"/>
          </rPr>
          <t>User:</t>
        </r>
        <r>
          <rPr>
            <sz val="9"/>
            <rFont val="Tahoma"/>
            <family val="0"/>
          </rPr>
          <t xml:space="preserve">
Расчет (обоснование) плановых показателей социальных и иных выплат населению (строка 220 Таблицы 2), не связанных с выплатами работникам, возникающими в рамках трудовых отношений (расходов по социальному обеспечению населения вне рамок систем государственного пенсионного, социального, медицинского страхования), в том числе на оплату медицинского обслуживания, оплату путевок на санаторно-курортное лечение и в детские оздоровительные лагеря, а также выплат бывшим работникам учреждений, в том числе к памятным датам, профессиональным праздникам, осуществляется с учетом количества планируемых выплат в год и их размера.</t>
        </r>
      </text>
    </comment>
    <comment ref="A110" authorId="0">
      <text>
        <r>
          <rPr>
            <b/>
            <sz val="9"/>
            <rFont val="Tahoma"/>
            <family val="0"/>
          </rPr>
          <t>User:</t>
        </r>
        <r>
          <rPr>
            <sz val="9"/>
            <rFont val="Tahoma"/>
            <family val="0"/>
          </rPr>
          <t xml:space="preserve">
Расчет (обоснование) расходов по уплате налогов, сборов и иных платежей (строка 230 Таблицы 2) осуществляется с учетом объекта налогообложения, особенностей определения налоговой базы, налоговых льгот, оснований и порядка их применения, а также налоговой ставки, порядка и сроков уплаты по каждому налогу в соответствии с законодательством Российской Федерации о налогах и сборах.</t>
        </r>
      </text>
    </comment>
    <comment ref="A113" authorId="0">
      <text>
        <r>
          <rPr>
            <b/>
            <sz val="9"/>
            <rFont val="Tahoma"/>
            <family val="0"/>
          </rPr>
          <t>User:</t>
        </r>
        <r>
          <rPr>
            <sz val="9"/>
            <rFont val="Tahoma"/>
            <family val="0"/>
          </rPr>
          <t xml:space="preserve">
В расчет расходов на закупку товаров, работ, услуг (строка 260 Таблицы 2) включаются расходы на оплату услуг связи, транспортных услуг, коммунальных услуг, на оплату аренды имущества, содержание имущества, прочих работ и услуг (к примеру, услуг по страхованию, в том числе обязательному страхованию гражданской ответственности владельцев транспортных средств, медицинских осмотров, информационных услуг, консультационных услуг, экспертных услуг, типографских работ, научно-исследовательских работ), определяемых с учетом требований к закупаемым заказчиками отдельным видам товаров, работ, услуг в соответствии с законодательством Российской Федерации о контрактной системе в сфере закупок товаров, работ, для обеспечения государственных и муниципальных нужд</t>
        </r>
      </text>
    </comment>
    <comment ref="D113" authorId="0">
      <text>
        <r>
          <rPr>
            <b/>
            <sz val="9"/>
            <rFont val="Tahoma"/>
            <family val="0"/>
          </rPr>
          <t>User:</t>
        </r>
        <r>
          <rPr>
            <sz val="9"/>
            <rFont val="Tahoma"/>
            <family val="0"/>
          </rPr>
          <t xml:space="preserve"> Плановые показатели по расходам по строке 260 графы 4 на соответствующий финансовый год должны быть равны показателям граф 4 - 6 по строке 0001 Таблицы 2.1.</t>
        </r>
      </text>
    </comment>
  </commentList>
</comments>
</file>

<file path=xl/comments4.xml><?xml version="1.0" encoding="utf-8"?>
<comments xmlns="http://schemas.openxmlformats.org/spreadsheetml/2006/main">
  <authors>
    <author>User</author>
  </authors>
  <commentList>
    <comment ref="E13" authorId="0">
      <text>
        <r>
          <rPr>
            <b/>
            <sz val="9"/>
            <rFont val="Tahoma"/>
            <family val="0"/>
          </rPr>
          <t>User:</t>
        </r>
        <r>
          <rPr>
            <sz val="9"/>
            <rFont val="Tahoma"/>
            <family val="0"/>
          </rPr>
          <t xml:space="preserve">
П
лановые показатели по расходам по строке 260 графы 4 Таблицы 2 на соответствующий финансовый год должны быть равны показателям граф 4 - 6 по строке 0001 Таблицы 2.1.</t>
        </r>
      </text>
    </comment>
    <comment ref="C14" authorId="0">
      <text>
        <r>
          <rPr>
            <b/>
            <sz val="9"/>
            <rFont val="Tahoma"/>
            <family val="0"/>
          </rPr>
          <t>User:</t>
        </r>
        <r>
          <rPr>
            <sz val="9"/>
            <rFont val="Tahoma"/>
            <family val="0"/>
          </rPr>
          <t xml:space="preserve">
по строке 1001 - суммы оплаты в соответствующем финансовом году по контрактам (договорам), заключенным до начала очередного финансового года, при этом в графах 7 - 9 указываются суммы оплаты по контрактам, заключенным 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 а в графах 10 - 12 - по договорам, заключенным в соответствии с Федеральным законом от 18 июля 2011 г. N 223-ФЗ "О закупках товаров, работ, услуг отдельными видами юридических лиц"</t>
        </r>
      </text>
    </comment>
    <comment ref="C15" authorId="0">
      <text>
        <r>
          <rPr>
            <b/>
            <sz val="9"/>
            <rFont val="Tahoma"/>
            <family val="0"/>
          </rPr>
          <t>User:</t>
        </r>
        <r>
          <rPr>
            <sz val="9"/>
            <rFont val="Tahoma"/>
            <family val="0"/>
          </rPr>
          <t xml:space="preserve">
по строке 2001 - в разрезе года начала закупки указываются суммы планируемых в соответствующем финансовом году выплат по контрактам (договорам), для заключения которых планируется начать закупку, при этом в графах 7 - 9 указываются суммы планируемых выплат по контрактам, для заключения которых в соответствующем году согласно Федеральному закону N 44-ФЗ планируется разместить извещение об осуществлении закупки товаров, работ, услуг для обеспечения государственных или муниципальных нужд либо направить приглашение принять участие в определении поставщика (подрядчика, исполнителя) или проект контракта, а в графах 10 - 12 указываются суммы планируемых выплат по договорам, для заключения которых в соответствии с Федеральным законом N 223-ФЗ осуществляется закупка (планируется начать закупку) в порядке, установленном положением о закупке.</t>
        </r>
      </text>
    </comment>
  </commentList>
</comments>
</file>

<file path=xl/comments8.xml><?xml version="1.0" encoding="utf-8"?>
<comments xmlns="http://schemas.openxmlformats.org/spreadsheetml/2006/main">
  <authors>
    <author>LV_Yavkina</author>
  </authors>
  <commentList>
    <comment ref="I47" authorId="0">
      <text>
        <r>
          <rPr>
            <sz val="8"/>
            <rFont val="Tahoma"/>
            <family val="2"/>
          </rPr>
          <t xml:space="preserve">Итог равен сумме  "Исполнение по ПБС"
 на мун. задание
</t>
        </r>
      </text>
    </comment>
  </commentList>
</comments>
</file>

<file path=xl/comments9.xml><?xml version="1.0" encoding="utf-8"?>
<comments xmlns="http://schemas.openxmlformats.org/spreadsheetml/2006/main">
  <authors>
    <author>LV_Yavkina</author>
  </authors>
  <commentList>
    <comment ref="L67" authorId="0">
      <text>
        <r>
          <rPr>
            <sz val="8"/>
            <rFont val="Tahoma"/>
            <family val="2"/>
          </rPr>
          <t xml:space="preserve">Итог равен сумме  "Исполнение по ПБС"
 на мун. задание
</t>
        </r>
      </text>
    </comment>
  </commentList>
</comments>
</file>

<file path=xl/sharedStrings.xml><?xml version="1.0" encoding="utf-8"?>
<sst xmlns="http://schemas.openxmlformats.org/spreadsheetml/2006/main" count="895" uniqueCount="451">
  <si>
    <t>Наименование показателя</t>
  </si>
  <si>
    <t>Код строки</t>
  </si>
  <si>
    <t>Код по бюджетной классификации Российской Федерации</t>
  </si>
  <si>
    <t>Объем финансового обеспечения, руб. (с точностью до двух знаков после запятой - 0,00)</t>
  </si>
  <si>
    <t>всего</t>
  </si>
  <si>
    <t>в том числе:</t>
  </si>
  <si>
    <t>Поступления от доходов, всего:</t>
  </si>
  <si>
    <t>X</t>
  </si>
  <si>
    <t>доходы от собственности</t>
  </si>
  <si>
    <t>доходы от оказания услуг, работ</t>
  </si>
  <si>
    <t>доходы от штрафов, пеней, иных сумм принудительного изъятия</t>
  </si>
  <si>
    <t>иные субсидии, предоставленные из бюджета</t>
  </si>
  <si>
    <t>прочие доходы</t>
  </si>
  <si>
    <t>доходы от операций с активами</t>
  </si>
  <si>
    <t>Выплаты по расходам, всего:</t>
  </si>
  <si>
    <t>прочие поступления</t>
  </si>
  <si>
    <t xml:space="preserve">субсидии на финансовое обеспечение выполнения муниципального задания </t>
  </si>
  <si>
    <t>региональный бюджет</t>
  </si>
  <si>
    <t>муниципальный бюджет</t>
  </si>
  <si>
    <t>субсидии на иные цели</t>
  </si>
  <si>
    <t>поступления по приносящей доход деятельности</t>
  </si>
  <si>
    <t>Всего</t>
  </si>
  <si>
    <t>арендная плата</t>
  </si>
  <si>
    <t>поступление от оказания услуг</t>
  </si>
  <si>
    <t xml:space="preserve">поступления  родительской платы </t>
  </si>
  <si>
    <t xml:space="preserve"> - арендная плата</t>
  </si>
  <si>
    <t xml:space="preserve"> - иные поступления</t>
  </si>
  <si>
    <t>Оплата труда и начисления на выплаты по оплате труда</t>
  </si>
  <si>
    <t>заработная плата</t>
  </si>
  <si>
    <t>компенсация  расходов по оплате стоимости проезда в отпуск и обратно и провоза багажа</t>
  </si>
  <si>
    <t>начисления на выплаты по оплате  труда</t>
  </si>
  <si>
    <t>Оплата работ, услуг, всего</t>
  </si>
  <si>
    <t>Услуги связи</t>
  </si>
  <si>
    <t>Транспортные услуги</t>
  </si>
  <si>
    <t>Коммунальные услуги, всего</t>
  </si>
  <si>
    <t>Работы, услуги по содержанию имущества, всего</t>
  </si>
  <si>
    <t>Прочие расходы, всего</t>
  </si>
  <si>
    <t>Увеличение стоимости основных средств, всего</t>
  </si>
  <si>
    <t>Увеличение стоимости материальных запасов, всего</t>
  </si>
  <si>
    <t>прочие выплаты, всего</t>
  </si>
  <si>
    <t>Арендная плата за пользование имуществом</t>
  </si>
  <si>
    <t>Прочие работы, услуги</t>
  </si>
  <si>
    <t>х</t>
  </si>
  <si>
    <t xml:space="preserve">Расшифровка к показателям по поступлениям и выплатам </t>
  </si>
  <si>
    <t>к Таблице № 2</t>
  </si>
  <si>
    <r>
      <t>Приложение</t>
    </r>
    <r>
      <rPr>
        <b/>
        <sz val="11"/>
        <rFont val="Times New Roman"/>
        <family val="1"/>
      </rPr>
      <t xml:space="preserve"> </t>
    </r>
    <r>
      <rPr>
        <sz val="11"/>
        <rFont val="Times New Roman"/>
        <family val="1"/>
      </rPr>
      <t>1.1</t>
    </r>
  </si>
  <si>
    <t>к Порядку составления и утверждения плана финансово-хозяйственной деятельности  муниципальных бюджетными (автономных)  учреждений, в отношении которых функции и полномочия учредителя осуществляет Управление образования Администрации города Усть-Илимска</t>
  </si>
  <si>
    <t>УТВЕРЖДАЮ</t>
  </si>
  <si>
    <t>(наименование должности лица, утверждающего документ)</t>
  </si>
  <si>
    <t>(подпись)</t>
  </si>
  <si>
    <t>(расшифровка подписи)</t>
  </si>
  <si>
    <t>"_____"_________________ 20 ___г.</t>
  </si>
  <si>
    <t>План финансово - хозяйственной деятельности</t>
  </si>
  <si>
    <t>КОДЫ</t>
  </si>
  <si>
    <t xml:space="preserve">Дата </t>
  </si>
  <si>
    <t>по ОКПО</t>
  </si>
  <si>
    <t>ОКАТО</t>
  </si>
  <si>
    <t>по ОКЕИ</t>
  </si>
  <si>
    <t>Наименование муниципального  бюджетного  учреждения:</t>
  </si>
  <si>
    <t>ИНН / КПП:</t>
  </si>
  <si>
    <t>Наименование органа, осуществляющего функции и полномочия учредителя</t>
  </si>
  <si>
    <t>Управление образования Администрации города Усть-Илимска</t>
  </si>
  <si>
    <t>Адрес фактического местонахождения   муниципального бюджетного  учреждения :</t>
  </si>
  <si>
    <t>Единица измерения: руб</t>
  </si>
  <si>
    <t>I.  Сведения о деятельности  муниципального  бюджетного   учреждения</t>
  </si>
  <si>
    <t>1.1. Цели деятельности муниципального  бюджетного  учреждения:</t>
  </si>
  <si>
    <t xml:space="preserve">1.2. Виды деятельности  муниципального   бюджетного  учреждения: </t>
  </si>
  <si>
    <t>1.3. Перечень услуг (работ), осуществляемых в соответствии с муниципальным  заданием</t>
  </si>
  <si>
    <t>1.4. Перечень услуг (работ), осуществляемых на платной основе:</t>
  </si>
  <si>
    <t>1.5. Общая балансовая стоимость недвижимого муниципального имущества на дату составления Плана  финансовой хозяйственной деятельности  муниципального бюджетного  учреждения (в разрезе стоимости имущества, закрепленного собственником имущества за  муниципальным  бюджетным   учреждением на праве оперативного управления; приобретенного муниципальным  бюджетным  учреждением за счет выделенных собственником имущества учреждения средств; приобретенного муниципальным  бюджетным  учреждением за счет доходов, полученных от иной, приносящей доход деятельности):</t>
  </si>
  <si>
    <t>1.6. Общая балансовая стоимость движимого муниципального имущества на дату составления Плана финансовой хозяйственной деятельности муниципального бюджетного  учреждения, в том числе балансовая стоимость особо ценного движимого имущества:</t>
  </si>
  <si>
    <t>из них:</t>
  </si>
  <si>
    <t>Руководитель муниципального бюджетного   учреждения (уполномоченное  лицо)</t>
  </si>
  <si>
    <t xml:space="preserve">Ведущий экономист муниципального бюджетного  учреждения </t>
  </si>
  <si>
    <t>Исполнитель</t>
  </si>
  <si>
    <t>тел. ______</t>
  </si>
  <si>
    <t>Приложение 1.2</t>
  </si>
  <si>
    <t>к Порядку составления и утверждения плана финансово-хозяйственной деятельности  муниципальных бюджетных (автономных)  учреждений, в отношении которых функции и полномочия учредителя осуществляет Управление образования Администрации города Усть-Илимска</t>
  </si>
  <si>
    <t>СОГЛАСОВАНО</t>
  </si>
  <si>
    <t>Председатель наблюдательного совета муниципального автономного учреждения</t>
  </si>
  <si>
    <t>Руководитель муниципального автономного учреждения</t>
  </si>
  <si>
    <t>Наименование муниципального  автономного учреждения:</t>
  </si>
  <si>
    <t>Адрес фактического местонахождения   муниципального автономного учреждения :</t>
  </si>
  <si>
    <t>I.  Сведения о деятельности  муниципального  автономного учреждения</t>
  </si>
  <si>
    <t>1.1. Цели деятельности муниципального  автономного учреждения:</t>
  </si>
  <si>
    <t xml:space="preserve">1.2. Виды деятельности  муниципального  автономного учреждения: </t>
  </si>
  <si>
    <t>1.5. Общая балансовая стоимость недвижимого муниципального имущества на дату составления Плана  финансовой хозяйственной деятельности  муниципального автономного учреждения (в разрезе стоимости имущества, закрепленного собственником имущества за  муниципальным  автономным учреждением на праве оперативного управления; приобретенного муниципальным  автономным учреждением за счет выделенных собственником имущества учреждения средств; приобретенного муниципальным  автономным учреждением за счет доходов, полученных от иной, приносящей доход деятельности):</t>
  </si>
  <si>
    <t>1.6. Общая балансовая стоимость движимого муниципального имущества на дату составления Плана финансовой хозяйственной деятельности муниципального автономного учреждения, в том числе балансовая стоимость особо ценного движимого имущества:</t>
  </si>
  <si>
    <t>Руководитель муниципального автономного  учреждения (уполномоченное  лицо)</t>
  </si>
  <si>
    <t xml:space="preserve">Ведущий экономист муниципального автономного учреждения </t>
  </si>
  <si>
    <t>последнюю отчетную дату</t>
  </si>
  <si>
    <t>№ п.п</t>
  </si>
  <si>
    <t>Нефинансовые активы, всего:</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</si>
  <si>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</si>
  <si>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</si>
  <si>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</si>
  <si>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</si>
  <si>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</si>
  <si>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</si>
  <si>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денежные средства учреждения, размещенные на депозиты в кредитной организации</t>
  </si>
  <si>
    <t>в  том числе</t>
  </si>
  <si>
    <t>Обязательства, всего:</t>
  </si>
  <si>
    <t>просроченная кредиторская задолженность</t>
  </si>
  <si>
    <r>
      <t>Приложение</t>
    </r>
    <r>
      <rPr>
        <b/>
        <sz val="11"/>
        <rFont val="Times New Roman"/>
        <family val="1"/>
      </rPr>
      <t xml:space="preserve"> </t>
    </r>
    <r>
      <rPr>
        <sz val="11"/>
        <rFont val="Times New Roman"/>
        <family val="1"/>
      </rPr>
      <t>2</t>
    </r>
  </si>
  <si>
    <t>иные финансовые инструменты</t>
  </si>
  <si>
    <t>дебиторская задолженность по доходам</t>
  </si>
  <si>
    <t>дебиторская задолженность по расходам</t>
  </si>
  <si>
    <t xml:space="preserve"> долговые обязательства</t>
  </si>
  <si>
    <t xml:space="preserve"> кредиторская задолженность:</t>
  </si>
  <si>
    <t xml:space="preserve"> 1.1.</t>
  </si>
  <si>
    <t>1.2.</t>
  </si>
  <si>
    <t>2.1.</t>
  </si>
  <si>
    <t>2.2.</t>
  </si>
  <si>
    <t>2.3.</t>
  </si>
  <si>
    <t>3.1.</t>
  </si>
  <si>
    <t>3.2.</t>
  </si>
  <si>
    <t>Таблица 1</t>
  </si>
  <si>
    <r>
      <t>Приложение</t>
    </r>
    <r>
      <rPr>
        <b/>
        <sz val="11"/>
        <rFont val="Times New Roman"/>
        <family val="1"/>
      </rPr>
      <t xml:space="preserve"> </t>
    </r>
    <r>
      <rPr>
        <sz val="11"/>
        <rFont val="Times New Roman"/>
        <family val="1"/>
      </rPr>
      <t>3.2.</t>
    </r>
  </si>
  <si>
    <t>Руководитель муниципального бюджетного учреждения</t>
  </si>
  <si>
    <t>Руководитель  учреждения (уполномоченное  лицо)</t>
  </si>
  <si>
    <t xml:space="preserve">Ведущий экономист учреждения </t>
  </si>
  <si>
    <t>Наименование</t>
  </si>
  <si>
    <t>Ед. изм.</t>
  </si>
  <si>
    <t>кол-во</t>
  </si>
  <si>
    <t>Цена/ стоимость</t>
  </si>
  <si>
    <t>Кол-во месяцев</t>
  </si>
  <si>
    <t>Источник</t>
  </si>
  <si>
    <t>Арендная плата</t>
  </si>
  <si>
    <t>Безвозмездные поступления</t>
  </si>
  <si>
    <t>Оплата труда и начисления на оплату труда</t>
  </si>
  <si>
    <t>Заработная плата</t>
  </si>
  <si>
    <t>Начисление на оплату труда</t>
  </si>
  <si>
    <t>Приобретение услуг</t>
  </si>
  <si>
    <t>Междугородние переговоры</t>
  </si>
  <si>
    <t>Транспортные расходы</t>
  </si>
  <si>
    <t>шт.</t>
  </si>
  <si>
    <t>Комунальные услуги, в т.ч.</t>
  </si>
  <si>
    <t>Квт.ч/кв.м.</t>
  </si>
  <si>
    <t>Услуги по содержанию имущества, в т.ч.</t>
  </si>
  <si>
    <t>шт</t>
  </si>
  <si>
    <t>Прочие услуги, в т.ч.</t>
  </si>
  <si>
    <t xml:space="preserve">Прочие расходы </t>
  </si>
  <si>
    <t>Увеличение стоимости основных средств</t>
  </si>
  <si>
    <t xml:space="preserve">Увеличение стоимости материальных запасов </t>
  </si>
  <si>
    <t>ИТОГО</t>
  </si>
  <si>
    <t>Наименование учреждения</t>
  </si>
  <si>
    <t xml:space="preserve">Расшифровка поступлений от иной приносящей доход деятельности по кодам экономической классификации </t>
  </si>
  <si>
    <t>перечень товаров, услуг, работ примерный, формируется учреждением самостоятельно исходя из нормативных затрат, фактических расходов и потребности учреждения</t>
  </si>
  <si>
    <r>
      <t>Заработная плата</t>
    </r>
    <r>
      <rPr>
        <b/>
        <sz val="7"/>
        <rFont val="Arial"/>
        <family val="2"/>
      </rPr>
      <t xml:space="preserve"> </t>
    </r>
  </si>
  <si>
    <t>Прочие выплаты</t>
  </si>
  <si>
    <t>Начисление на оплату труда  30,2%</t>
  </si>
  <si>
    <t>Интернет</t>
  </si>
  <si>
    <t>параллельный номер</t>
  </si>
  <si>
    <r>
      <t>Теплоэнергия:</t>
    </r>
    <r>
      <rPr>
        <sz val="8"/>
        <rFont val="Arial"/>
        <family val="2"/>
      </rPr>
      <t xml:space="preserve">  </t>
    </r>
    <r>
      <rPr>
        <b/>
        <sz val="8"/>
        <rFont val="Arial"/>
        <family val="2"/>
      </rPr>
      <t xml:space="preserve"> </t>
    </r>
    <r>
      <rPr>
        <sz val="8"/>
        <rFont val="Arial"/>
        <family val="2"/>
      </rPr>
      <t xml:space="preserve">                                                          ОАО "Иркутскэнерго"   (Гкал) </t>
    </r>
  </si>
  <si>
    <t>Гкал/кв.м</t>
  </si>
  <si>
    <r>
      <t>г\вода  м</t>
    </r>
    <r>
      <rPr>
        <vertAlign val="superscript"/>
        <sz val="10"/>
        <rFont val="Arial"/>
        <family val="2"/>
      </rPr>
      <t xml:space="preserve">3                </t>
    </r>
  </si>
  <si>
    <t>куб.м./чел</t>
  </si>
  <si>
    <r>
      <t>х\вода м</t>
    </r>
    <r>
      <rPr>
        <vertAlign val="superscript"/>
        <sz val="10"/>
        <rFont val="Arial"/>
        <family val="2"/>
      </rPr>
      <t xml:space="preserve">3          </t>
    </r>
  </si>
  <si>
    <t>куб.м./чел.</t>
  </si>
  <si>
    <r>
      <t>стоки м</t>
    </r>
    <r>
      <rPr>
        <vertAlign val="superscript"/>
        <sz val="8"/>
        <rFont val="Arial"/>
        <family val="2"/>
      </rPr>
      <t>3</t>
    </r>
    <r>
      <rPr>
        <sz val="8"/>
        <rFont val="Arial"/>
        <family val="2"/>
      </rPr>
      <t xml:space="preserve">  </t>
    </r>
  </si>
  <si>
    <t>куб.м./чел в год</t>
  </si>
  <si>
    <r>
      <t xml:space="preserve"> - Дератизация (м</t>
    </r>
    <r>
      <rPr>
        <vertAlign val="superscript"/>
        <sz val="8"/>
        <rFont val="Arial"/>
        <family val="2"/>
      </rPr>
      <t>2</t>
    </r>
    <r>
      <rPr>
        <sz val="8"/>
        <rFont val="Arial"/>
        <family val="2"/>
      </rPr>
      <t xml:space="preserve">) </t>
    </r>
  </si>
  <si>
    <t>кв.м.</t>
  </si>
  <si>
    <r>
      <t xml:space="preserve"> - Дезинсекция (м</t>
    </r>
    <r>
      <rPr>
        <vertAlign val="superscript"/>
        <sz val="8"/>
        <rFont val="Arial"/>
        <family val="2"/>
      </rPr>
      <t>2</t>
    </r>
    <r>
      <rPr>
        <sz val="8"/>
        <rFont val="Arial"/>
        <family val="2"/>
      </rPr>
      <t>)</t>
    </r>
  </si>
  <si>
    <t xml:space="preserve"> - аккарицидная обработка (га)</t>
  </si>
  <si>
    <t xml:space="preserve">Проведение технических измерений и испытаний электрооборудования </t>
  </si>
  <si>
    <t xml:space="preserve">Обслуживание приборов учета тепловой энергии и теплоносителя </t>
  </si>
  <si>
    <t>руб./100чел.</t>
  </si>
  <si>
    <t xml:space="preserve">.- тех. обслуживание и ремонт оргтехники </t>
  </si>
  <si>
    <t>руб</t>
  </si>
  <si>
    <t>чел.</t>
  </si>
  <si>
    <t>женщины после 40 лет</t>
  </si>
  <si>
    <t>женщины до 40 лет</t>
  </si>
  <si>
    <t>мужчины</t>
  </si>
  <si>
    <t>Аттестация рабочих мест</t>
  </si>
  <si>
    <t>раз</t>
  </si>
  <si>
    <t>Услуги по изготовлению сертификатов ключей проверки электронной подписи ООО "Информационные системы "Криста"</t>
  </si>
  <si>
    <t>ед.</t>
  </si>
  <si>
    <t>Услуги по предоставлению электронного идентификатора ООО "Информационные системы "Криста"</t>
  </si>
  <si>
    <t xml:space="preserve">ТП:"Бюджетник" лицензия (право использования)системы "Контур-Экстерн" </t>
  </si>
  <si>
    <t>Оргтехника</t>
  </si>
  <si>
    <t>Увеличение стоимости материальных запасов</t>
  </si>
  <si>
    <t xml:space="preserve">Медикаменты </t>
  </si>
  <si>
    <t>Канцелярские товары</t>
  </si>
  <si>
    <t>Бланки "Личное дело учащегося)</t>
  </si>
  <si>
    <t>Материалы для ремонтных работ, т.ч.</t>
  </si>
  <si>
    <t>Материалы для хозяйственных нужд</t>
  </si>
  <si>
    <t>Электроматериалы</t>
  </si>
  <si>
    <t>Сантехнические материалы</t>
  </si>
  <si>
    <t>Муниципальный бюджет</t>
  </si>
  <si>
    <t xml:space="preserve">Потребность </t>
  </si>
  <si>
    <t xml:space="preserve">Муниципальный бюджет и субсидии </t>
  </si>
  <si>
    <t>Субвенция на обеспечение госгарантий на образование</t>
  </si>
  <si>
    <t>Кол-во</t>
  </si>
  <si>
    <t xml:space="preserve">Командировочные расходы </t>
  </si>
  <si>
    <t>основные телефоны (шт)</t>
  </si>
  <si>
    <t xml:space="preserve">Услуги связи: </t>
  </si>
  <si>
    <t xml:space="preserve"> Оказание услуг по эксплуатационному обслуживанию инж.сетей и оборудования</t>
  </si>
  <si>
    <t>Проведение санитарно-гигиенических противоэпидемических мероприятий"  в т.ч.</t>
  </si>
  <si>
    <t xml:space="preserve">Вывоз  и утилизация ТБО </t>
  </si>
  <si>
    <t>Оказание услуг по поверке и регулировке средств измерения</t>
  </si>
  <si>
    <t xml:space="preserve">Техническое обслуживание установки пож.сигнализации </t>
  </si>
  <si>
    <t>Текущий ремонт зданий (ликвид.авар.ситуаций, подг.к нов.уч. году, к отопит. сезону ) по нормативу 59 руб./кв.м без мат.для ремонта (КОСГУ 340)</t>
  </si>
  <si>
    <t>Оказание услуг по перезарядке, опрессовке, технич.обслуж. огнетушителей</t>
  </si>
  <si>
    <t xml:space="preserve">.- тех. обслуживание и заправка катриджей </t>
  </si>
  <si>
    <t>Утилизация ртутьсодержащих ламп</t>
  </si>
  <si>
    <t>Обслуживание охранной сигнализации (КТС)</t>
  </si>
  <si>
    <t xml:space="preserve"> Оповещения о пажаре по средствам SMS-сообщенийс </t>
  </si>
  <si>
    <t>Профилактические медицинские осмотры</t>
  </si>
  <si>
    <t>ОСАГО</t>
  </si>
  <si>
    <t>Учебная литература</t>
  </si>
  <si>
    <t>Учебное оборудование, наглядные пособия</t>
  </si>
  <si>
    <t>Спортивное оборудование</t>
  </si>
  <si>
    <r>
      <t>Водоснабжение:</t>
    </r>
    <r>
      <rPr>
        <sz val="8"/>
        <rFont val="Arial"/>
        <family val="2"/>
      </rPr>
      <t xml:space="preserve">      ОАО "Иркутскэнерго" </t>
    </r>
  </si>
  <si>
    <r>
      <t xml:space="preserve">Электроэнергия: </t>
    </r>
    <r>
      <rPr>
        <sz val="8"/>
        <rFont val="Arial"/>
        <family val="2"/>
      </rPr>
      <t xml:space="preserve">                                                            ОАО "Иркутскэнерго" </t>
    </r>
  </si>
  <si>
    <t>Областной бюджет</t>
  </si>
  <si>
    <t>Комунальные услуги Кт задолженность</t>
  </si>
  <si>
    <t>Руководитель учреждения</t>
  </si>
  <si>
    <t>Косгу</t>
  </si>
  <si>
    <t>КОСГУ</t>
  </si>
  <si>
    <t>Платные услуги</t>
  </si>
  <si>
    <t>Родительская плата</t>
  </si>
  <si>
    <t>Приложение 5.1.</t>
  </si>
  <si>
    <t>Приложение 5.2.</t>
  </si>
  <si>
    <t>Приложение 5.3.</t>
  </si>
  <si>
    <t>Источник средств</t>
  </si>
  <si>
    <t>Прочие поступления</t>
  </si>
  <si>
    <t xml:space="preserve">в редакции приказа Управления образования </t>
  </si>
  <si>
    <t>Администрации города Усть-Илимска</t>
  </si>
  <si>
    <t>от                                    №</t>
  </si>
  <si>
    <t>212, 214</t>
  </si>
  <si>
    <t>Увеличение стоимости права пользования, всего</t>
  </si>
  <si>
    <t>Социальные пособия и компенсации персоналу в денежной форме</t>
  </si>
  <si>
    <t>Социальные пособия и компенсации персоналу в денежной форме, всего</t>
  </si>
  <si>
    <t>Страхование</t>
  </si>
  <si>
    <t xml:space="preserve"> - выплаты по уходу за ребенком до 3-х лет</t>
  </si>
  <si>
    <t xml:space="preserve"> - выплаты 3 дня б/листа за счет средств работодателя</t>
  </si>
  <si>
    <t>Сумма, рублей</t>
  </si>
  <si>
    <t>Компенсация  расходов по оплате стоимости проезда в отпуск и обратно и провоза багажа</t>
  </si>
  <si>
    <t>Увеличение стоимости неисключительных прав на результаты интеллектуальной деятельности с определенным сроком полезного использования</t>
  </si>
  <si>
    <t>ГСМ</t>
  </si>
  <si>
    <t>Увеличение стоимости прочих материальных запасов однократного применения</t>
  </si>
  <si>
    <t>Выплаты по уходу за ребенком до 3-х лет</t>
  </si>
  <si>
    <t>Выплаты 3 дня б/листа за счет средств работодателя</t>
  </si>
  <si>
    <t>Бланки строгой отчетности (удостоверение к медалям)</t>
  </si>
  <si>
    <t>Призы, памятные подарки, медали, кубки , цветы  (в т.ч.  медали)</t>
  </si>
  <si>
    <t>Страхование, в т.ч.</t>
  </si>
  <si>
    <t>Прочие расходы, в т.ч.</t>
  </si>
  <si>
    <t>Увеличение стоимости основных средств, в т.ч.</t>
  </si>
  <si>
    <t>Увеличение стоимости материальных запасов, в т.ч.</t>
  </si>
  <si>
    <t>Арендная плата за пользование имуществом, в т.ч.</t>
  </si>
  <si>
    <t>Транспортные расходы, в т.ч.</t>
  </si>
  <si>
    <t>Услуги связи, в т.ч.</t>
  </si>
  <si>
    <r>
      <t>Приложение</t>
    </r>
    <r>
      <rPr>
        <b/>
        <sz val="11"/>
        <rFont val="Times New Roman"/>
        <family val="1"/>
      </rPr>
      <t xml:space="preserve"> </t>
    </r>
    <r>
      <rPr>
        <sz val="11"/>
        <rFont val="Times New Roman"/>
        <family val="1"/>
      </rPr>
      <t>3</t>
    </r>
  </si>
  <si>
    <t xml:space="preserve">Показатели по поступлениям и выплатам </t>
  </si>
  <si>
    <t>Таблица № 2</t>
  </si>
  <si>
    <t>(очередной год)</t>
  </si>
  <si>
    <t>субсидии на финансовое обеспечение выполнения муниципального  задания из  бюджета субъекта Российской Федерации (местного бюджета)</t>
  </si>
  <si>
    <t>субсидии на финансовое обеспечение выполнения государственного задания из бюджета Федерального фонда обязательного медицинского страхования</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</si>
  <si>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</si>
  <si>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</si>
  <si>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</si>
  <si>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в  т.ч. гранты</t>
  </si>
  <si>
    <t xml:space="preserve"> 5.1.</t>
  </si>
  <si>
    <t>в том числе на: выплаты персоналу всего:</t>
  </si>
  <si>
    <t>в том числе: оплата труда и начисления на выплаты по оплате труда</t>
  </si>
  <si>
    <t>социальные и иные выплаты населению, всего</t>
  </si>
  <si>
    <t>уплату налогов, сборов и иных платежей, всего</t>
  </si>
  <si>
    <t>безвозмездные перечисления организациям</t>
  </si>
  <si>
    <t>прочие расходы (кроме расходов на закупку товаров, работ, услуг)</t>
  </si>
  <si>
    <t>расходы на закупку товаров, работ, услуг, всего</t>
  </si>
  <si>
    <t>Поступление финансовых активов, всего:</t>
  </si>
  <si>
    <t>увеличение остатков средств</t>
  </si>
  <si>
    <t>Выбытие финансовых активов, всего</t>
  </si>
  <si>
    <t>уменьшение остатков средств</t>
  </si>
  <si>
    <t>прочие выбытия</t>
  </si>
  <si>
    <t>Остаток средств на начало года</t>
  </si>
  <si>
    <t>Остаток средств на конец года</t>
  </si>
  <si>
    <t>первый год планового периода</t>
  </si>
  <si>
    <t>второй год планового периода</t>
  </si>
  <si>
    <r>
      <t>Приложение</t>
    </r>
    <r>
      <rPr>
        <b/>
        <sz val="11"/>
        <rFont val="Times New Roman"/>
        <family val="1"/>
      </rPr>
      <t xml:space="preserve"> </t>
    </r>
    <r>
      <rPr>
        <sz val="11"/>
        <rFont val="Times New Roman"/>
        <family val="1"/>
      </rPr>
      <t>3.1.</t>
    </r>
  </si>
  <si>
    <t>Таблица № 2.1</t>
  </si>
  <si>
    <t>Показатели выплат по расходам на закупку товаров, работ, услуг</t>
  </si>
  <si>
    <t>Показатели выплат по расходам</t>
  </si>
  <si>
    <t>на ___________________ 20__ г.</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</si>
  <si>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</si>
  <si>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</si>
  <si>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</si>
  <si>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</si>
  <si>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</si>
  <si>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 xml:space="preserve">на 2019г. </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</si>
  <si>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</si>
  <si>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</si>
  <si>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</si>
  <si>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Приложение 4</t>
  </si>
  <si>
    <t>Таблица № 3</t>
  </si>
  <si>
    <t xml:space="preserve">Сведения о средствах, поступающих во временное распоряжение учреждения </t>
  </si>
  <si>
    <t xml:space="preserve">            </t>
  </si>
  <si>
    <t xml:space="preserve">                   на ____________________________ 20__ г. за __________ год</t>
  </si>
  <si>
    <t xml:space="preserve">                   </t>
  </si>
  <si>
    <t>Сумма (руб., с точностью до двух знаков после запятой - 0,00)</t>
  </si>
  <si>
    <t>010</t>
  </si>
  <si>
    <t>020</t>
  </si>
  <si>
    <t>Поступление</t>
  </si>
  <si>
    <t>030</t>
  </si>
  <si>
    <t>Выбытие</t>
  </si>
  <si>
    <t>040</t>
  </si>
  <si>
    <t>дезинфекция</t>
  </si>
  <si>
    <t>ТО медецинской техники</t>
  </si>
  <si>
    <t xml:space="preserve"> вывоз крупногабаритного мусора</t>
  </si>
  <si>
    <t>мин.</t>
  </si>
  <si>
    <t>услуги видеонаблюдения</t>
  </si>
  <si>
    <t>курсы повышения квалификации, иное обуч.</t>
  </si>
  <si>
    <t>.-эмаль для пола</t>
  </si>
  <si>
    <t>кг на 100 кв.м</t>
  </si>
  <si>
    <t>.-эмаль белая</t>
  </si>
  <si>
    <t>.-колер</t>
  </si>
  <si>
    <t>шт.на учреждение в год</t>
  </si>
  <si>
    <t>.-краска фасадная</t>
  </si>
  <si>
    <t>кг.на учреждение в год</t>
  </si>
  <si>
    <t>.-серпянка</t>
  </si>
  <si>
    <t>шт. на учреждение в год</t>
  </si>
  <si>
    <t>.-клей обойный</t>
  </si>
  <si>
    <t>.-валик меховой</t>
  </si>
  <si>
    <t>.-валик поролоновый</t>
  </si>
  <si>
    <t>.-шубка для валика меховая</t>
  </si>
  <si>
    <t xml:space="preserve"> - стекло</t>
  </si>
  <si>
    <t>кв.м. на 100 кв.м.площади здания в год</t>
  </si>
  <si>
    <t>.-кисти в ассортименте</t>
  </si>
  <si>
    <t>Порошок стиральный</t>
  </si>
  <si>
    <t>Чистящее средство</t>
  </si>
  <si>
    <t>Моющее средство жидкое</t>
  </si>
  <si>
    <t>Дезинфицирующее средство</t>
  </si>
  <si>
    <t>Мыло туалетное</t>
  </si>
  <si>
    <t>Мыло хозяйственное</t>
  </si>
  <si>
    <t>Мыло жидкое</t>
  </si>
  <si>
    <t>Средство для стёкол</t>
  </si>
  <si>
    <t>Полотенце бумажное</t>
  </si>
  <si>
    <t>Туалетная бумага</t>
  </si>
  <si>
    <t>Пакет для мусора</t>
  </si>
  <si>
    <t>Полотно нетканое</t>
  </si>
  <si>
    <t>Губки хозяйственные</t>
  </si>
  <si>
    <t>Замок врезной</t>
  </si>
  <si>
    <t>Гвозди в ассортименте</t>
  </si>
  <si>
    <t>Саморез, шуруп</t>
  </si>
  <si>
    <t>Дюбель</t>
  </si>
  <si>
    <t>Клей ПВА для дерева</t>
  </si>
  <si>
    <t>Замазка для окон</t>
  </si>
  <si>
    <t>Утеплитель для окон</t>
  </si>
  <si>
    <t>Перчатки хозяйственные резиновые</t>
  </si>
  <si>
    <t>Перчатки хозяйственные хлопчатобумажные</t>
  </si>
  <si>
    <t>Веник</t>
  </si>
  <si>
    <t>Корзина для бумаг</t>
  </si>
  <si>
    <t>Ведро оцинкованное</t>
  </si>
  <si>
    <t>Ерш для туалета</t>
  </si>
  <si>
    <t>Метла хозяйственная</t>
  </si>
  <si>
    <t>Лопата для уборки снега</t>
  </si>
  <si>
    <t>на 100 человек в год</t>
  </si>
  <si>
    <t>на учреждение в год</t>
  </si>
  <si>
    <t>полиграфическая продукция</t>
  </si>
  <si>
    <t>руб.</t>
  </si>
  <si>
    <t>Проектор Epson</t>
  </si>
  <si>
    <t>Ноутбук</t>
  </si>
  <si>
    <t>принтер</t>
  </si>
  <si>
    <t>Софинансирование на оплату стоимости продуктов питания в лагерях с дневным пребыванием детей</t>
  </si>
  <si>
    <t>оказание услуг по обеспечению питанием обучающихся из многодетных и малоимущих семей</t>
  </si>
  <si>
    <t>на         2019    г.</t>
  </si>
  <si>
    <t>Ткачева Т.И.</t>
  </si>
  <si>
    <r>
      <t xml:space="preserve">на </t>
    </r>
    <r>
      <rPr>
        <b/>
        <u val="single"/>
        <sz val="11"/>
        <rFont val="Times New Roman"/>
        <family val="1"/>
      </rPr>
      <t xml:space="preserve"> 2019</t>
    </r>
    <r>
      <rPr>
        <b/>
        <sz val="11"/>
        <rFont val="Times New Roman"/>
        <family val="1"/>
      </rPr>
      <t xml:space="preserve"> год и плановый период </t>
    </r>
    <r>
      <rPr>
        <b/>
        <u val="single"/>
        <sz val="11"/>
        <rFont val="Times New Roman"/>
        <family val="1"/>
      </rPr>
      <t>2020,2021</t>
    </r>
    <r>
      <rPr>
        <b/>
        <sz val="11"/>
        <rFont val="Times New Roman"/>
        <family val="1"/>
      </rPr>
      <t xml:space="preserve"> годов</t>
    </r>
  </si>
  <si>
    <r>
      <t xml:space="preserve">                                                     "</t>
    </r>
    <r>
      <rPr>
        <b/>
        <u val="single"/>
        <sz val="11"/>
        <rFont val="Times New Roman"/>
        <family val="1"/>
      </rPr>
      <t>09</t>
    </r>
    <r>
      <rPr>
        <b/>
        <sz val="11"/>
        <rFont val="Times New Roman"/>
        <family val="1"/>
      </rPr>
      <t>"января 2019г.</t>
    </r>
  </si>
  <si>
    <t>Муниципальное автономное общеобразовательное учреждение "Средняя общеобразовательная школа №11"</t>
  </si>
  <si>
    <t>РФ, Иркутская  область, город Усть-Илимск, пр. Дружбы Народов ,70</t>
  </si>
  <si>
    <t>Расшифровка проекта бюджета по субсидии на выполнение муниципального задания на 2019  год</t>
  </si>
  <si>
    <t>компьютер</t>
  </si>
  <si>
    <t>обучение по охране труда</t>
  </si>
  <si>
    <t>бумага А4 (500 листов)</t>
  </si>
  <si>
    <t>ручка шариковая</t>
  </si>
  <si>
    <t>клей-карандаш</t>
  </si>
  <si>
    <t>папка скоросшиватель</t>
  </si>
  <si>
    <t>папка скоросшиватель(прозрачный верх)</t>
  </si>
  <si>
    <t>тетрадь 96 листов</t>
  </si>
  <si>
    <t>тетрадь 24 листа</t>
  </si>
  <si>
    <t>корректор</t>
  </si>
  <si>
    <t>скотч 15м*33мм</t>
  </si>
  <si>
    <t>скотч 50мм*66мм</t>
  </si>
  <si>
    <t>скрепки металлические</t>
  </si>
  <si>
    <t>скобы для степлера №10</t>
  </si>
  <si>
    <t>скобы для степлера №24</t>
  </si>
  <si>
    <t>штемпельная краска синяя</t>
  </si>
  <si>
    <t>ватман</t>
  </si>
  <si>
    <t>100</t>
  </si>
  <si>
    <t>Расшифровка целевых субсидий по кодам экономической классификации на 2019  год</t>
  </si>
  <si>
    <t>Утверждено средств на 2019 год</t>
  </si>
  <si>
    <t xml:space="preserve">на 2020г. </t>
  </si>
  <si>
    <t xml:space="preserve">на 2021г. </t>
  </si>
  <si>
    <t>Чакуста И.Г.</t>
  </si>
  <si>
    <t>на    2020    год</t>
  </si>
  <si>
    <t>на   2021 год</t>
  </si>
  <si>
    <t>электроэнергия</t>
  </si>
  <si>
    <t>горячее водоснабжение</t>
  </si>
  <si>
    <t>холодное водоснобжение</t>
  </si>
  <si>
    <t>водоотведение</t>
  </si>
  <si>
    <t>тепловая энергия</t>
  </si>
  <si>
    <t>вывоз ТБО</t>
  </si>
  <si>
    <t>установка и обслуживание приборов учета</t>
  </si>
  <si>
    <t>уборка территории</t>
  </si>
  <si>
    <t>мероприятия в лагере (библиотека, кинотеатр,боулинг)</t>
  </si>
  <si>
    <t>страхование в лагере</t>
  </si>
  <si>
    <t>Изготовление полиграфической продукции</t>
  </si>
  <si>
    <t>банеры</t>
  </si>
  <si>
    <t>мебель</t>
  </si>
  <si>
    <t>прочее оборудование</t>
  </si>
  <si>
    <t>оргтехника</t>
  </si>
  <si>
    <t>Канцелярия</t>
  </si>
  <si>
    <t>Хоз товары</t>
  </si>
  <si>
    <t>Хоз инвентарь</t>
  </si>
  <si>
    <t>Спортивный инвентарь</t>
  </si>
  <si>
    <t>Медикаменты</t>
  </si>
  <si>
    <t>Материалы для текущего ремонта</t>
  </si>
  <si>
    <t>бланки строгой отчетности</t>
  </si>
  <si>
    <r>
      <t xml:space="preserve">на </t>
    </r>
    <r>
      <rPr>
        <b/>
        <u val="single"/>
        <sz val="11"/>
        <rFont val="Times New Roman"/>
        <family val="1"/>
      </rPr>
      <t>2019</t>
    </r>
    <r>
      <rPr>
        <b/>
        <sz val="11"/>
        <rFont val="Times New Roman"/>
        <family val="1"/>
      </rPr>
      <t xml:space="preserve"> год и плановый период  </t>
    </r>
    <r>
      <rPr>
        <b/>
        <u val="single"/>
        <sz val="11"/>
        <rFont val="Times New Roman"/>
        <family val="1"/>
      </rPr>
      <t>2020,2021</t>
    </r>
    <r>
      <rPr>
        <b/>
        <sz val="11"/>
        <rFont val="Times New Roman"/>
        <family val="1"/>
      </rPr>
      <t xml:space="preserve"> годов</t>
    </r>
  </si>
  <si>
    <r>
      <t xml:space="preserve">                                                     "</t>
    </r>
    <r>
      <rPr>
        <b/>
        <u val="single"/>
        <sz val="11"/>
        <rFont val="Times New Roman"/>
        <family val="1"/>
      </rPr>
      <t>09</t>
    </r>
    <r>
      <rPr>
        <b/>
        <sz val="11"/>
        <rFont val="Times New Roman"/>
        <family val="1"/>
      </rPr>
      <t>"</t>
    </r>
    <r>
      <rPr>
        <b/>
        <u val="single"/>
        <sz val="11"/>
        <rFont val="Times New Roman"/>
        <family val="1"/>
      </rPr>
      <t>января</t>
    </r>
    <r>
      <rPr>
        <b/>
        <sz val="11"/>
        <rFont val="Times New Roman"/>
        <family val="1"/>
      </rPr>
      <t xml:space="preserve"> 20</t>
    </r>
    <r>
      <rPr>
        <b/>
        <u val="single"/>
        <sz val="11"/>
        <rFont val="Times New Roman"/>
        <family val="1"/>
      </rPr>
      <t>19</t>
    </r>
    <r>
      <rPr>
        <b/>
        <sz val="11"/>
        <rFont val="Times New Roman"/>
        <family val="1"/>
      </rPr>
      <t>г.</t>
    </r>
  </si>
  <si>
    <t>РФ, Иркутская  область, город Усть-Илимск, пр.Дружбы народов, 70</t>
  </si>
  <si>
    <r>
      <t xml:space="preserve">II. Показатели финансового состояния учреждения на </t>
    </r>
    <r>
      <rPr>
        <b/>
        <u val="single"/>
        <sz val="11"/>
        <rFont val="Times New Roman"/>
        <family val="1"/>
      </rPr>
      <t xml:space="preserve">                 2019                  </t>
    </r>
    <r>
      <rPr>
        <b/>
        <sz val="11"/>
        <rFont val="Times New Roman"/>
        <family val="1"/>
      </rPr>
      <t xml:space="preserve"> год </t>
    </r>
  </si>
  <si>
    <r>
      <t>"</t>
    </r>
    <r>
      <rPr>
        <u val="single"/>
        <sz val="11"/>
        <rFont val="Times New Roman"/>
        <family val="1"/>
      </rPr>
      <t>09</t>
    </r>
    <r>
      <rPr>
        <sz val="11"/>
        <rFont val="Times New Roman"/>
        <family val="1"/>
      </rPr>
      <t>"</t>
    </r>
    <r>
      <rPr>
        <u val="single"/>
        <sz val="11"/>
        <rFont val="Times New Roman"/>
        <family val="1"/>
      </rPr>
      <t>января</t>
    </r>
    <r>
      <rPr>
        <sz val="11"/>
        <rFont val="Times New Roman"/>
        <family val="1"/>
      </rPr>
      <t xml:space="preserve"> 20</t>
    </r>
    <r>
      <rPr>
        <u val="single"/>
        <sz val="11"/>
        <rFont val="Times New Roman"/>
        <family val="1"/>
      </rPr>
      <t>19</t>
    </r>
    <r>
      <rPr>
        <sz val="11"/>
        <rFont val="Times New Roman"/>
        <family val="1"/>
      </rPr>
      <t xml:space="preserve"> г.</t>
    </r>
  </si>
  <si>
    <r>
      <t xml:space="preserve">II. Показатели финансового состояния учреждения на </t>
    </r>
    <r>
      <rPr>
        <b/>
        <u val="single"/>
        <sz val="11"/>
        <rFont val="Times New Roman"/>
        <family val="1"/>
      </rPr>
      <t xml:space="preserve">               2019               </t>
    </r>
    <r>
      <rPr>
        <b/>
        <sz val="11"/>
        <rFont val="Times New Roman"/>
        <family val="1"/>
      </rPr>
      <t xml:space="preserve"> год </t>
    </r>
  </si>
  <si>
    <t>на  2019  г.</t>
  </si>
  <si>
    <t>Руководитель  учреждения (уполномоченное  лицо)                             Ткачева Т.И.</t>
  </si>
  <si>
    <t xml:space="preserve">Исполнитель                                      </t>
  </si>
  <si>
    <t>Ведущий экономист учреждения                                                          Чакуста И.Г.</t>
  </si>
  <si>
    <t>организация охарны объектов специализированной организацией</t>
  </si>
  <si>
    <t>Лампа люминесцентная (ЛД 40, ЛБ 40, аналог)</t>
  </si>
  <si>
    <t>Лампа накаливания</t>
  </si>
  <si>
    <t>Лампа ДРЛ 400, 250 (без дроссельная)</t>
  </si>
  <si>
    <t>Стартер</t>
  </si>
  <si>
    <t>Выключатель</t>
  </si>
  <si>
    <t>Розетка</t>
  </si>
  <si>
    <t>Металлические двери (приобретение)</t>
  </si>
  <si>
    <t>Искуственная неровность</t>
  </si>
  <si>
    <t>льготный проезд</t>
  </si>
  <si>
    <t>.-шпатлевка</t>
  </si>
  <si>
    <t>.-растворитель(1 л)</t>
  </si>
  <si>
    <t>.-олифа (1 л)</t>
  </si>
  <si>
    <t>.-цемент(50 кг.)</t>
  </si>
  <si>
    <t>0,9</t>
  </si>
  <si>
    <t>психиатрическое освидетльствование</t>
  </si>
  <si>
    <t>Проведение профессиональной гигиенической подготовки к аттестации рабртников</t>
  </si>
  <si>
    <t>Обучение по оказанию доврачебной помощи</t>
  </si>
  <si>
    <t>техническая экспертиза подпорной стены со стороны  лестницы,  ведущей к центральному входу  в здание школы</t>
  </si>
  <si>
    <t>ремонтные работы</t>
  </si>
  <si>
    <t xml:space="preserve">покрытие дорожек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</si>
</sst>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0000"/>
    <numFmt numFmtId="178" formatCode="000000.0"/>
    <numFmt numFmtId="179" formatCode="000000.00"/>
    <numFmt numFmtId="180" formatCode="000000.000"/>
    <numFmt numFmtId="181" formatCode="000000.0000"/>
    <numFmt numFmtId="182" formatCode="#,##0_р_."/>
    <numFmt numFmtId="183" formatCode="#,##0.00_р_."/>
    <numFmt numFmtId="184" formatCode="#,##0.00_ ;[Red]\-#,##0.00\ "/>
    <numFmt numFmtId="185" formatCode="0.0"/>
    <numFmt numFmtId="186" formatCode="#,##0_ ;[Red]\-#,##0\ "/>
    <numFmt numFmtId="187" formatCode="#,##0.0_р_."/>
    <numFmt numFmtId="188" formatCode="#,##0.00;[Red]\-#,##0.00;0.00"/>
  </numFmts>
  <fonts count="83">
    <font>
      <sz val="10"/>
      <name val="Arial Cyr"/>
      <family val="0"/>
    </font>
    <font>
      <sz val="10"/>
      <name val="Arial"/>
      <family val="2"/>
    </font>
    <font>
      <sz val="8"/>
      <name val="Arial Cyr"/>
      <family val="0"/>
    </font>
    <font>
      <sz val="11"/>
      <name val="Times New Roman"/>
      <family val="1"/>
    </font>
    <font>
      <b/>
      <sz val="11"/>
      <name val="Times New Roman"/>
      <family val="1"/>
    </font>
    <font>
      <sz val="10"/>
      <name val="Times New Roman"/>
      <family val="1"/>
    </font>
    <font>
      <sz val="12"/>
      <name val="Times New Roman"/>
      <family val="1"/>
    </font>
    <font>
      <b/>
      <sz val="10"/>
      <name val="Times New Roman"/>
      <family val="1"/>
    </font>
    <font>
      <b/>
      <sz val="12"/>
      <name val="Times New Roman"/>
      <family val="1"/>
    </font>
    <font>
      <b/>
      <sz val="9"/>
      <name val="Times New Roman"/>
      <family val="1"/>
    </font>
    <font>
      <sz val="9"/>
      <name val="Times New Roman"/>
      <family val="1"/>
    </font>
    <font>
      <b/>
      <i/>
      <sz val="10"/>
      <name val="Times New Roman"/>
      <family val="1"/>
    </font>
    <font>
      <b/>
      <i/>
      <sz val="9"/>
      <name val="Times New Roman"/>
      <family val="1"/>
    </font>
    <font>
      <i/>
      <sz val="10"/>
      <name val="Times New Roman"/>
      <family val="1"/>
    </font>
    <font>
      <i/>
      <sz val="9"/>
      <name val="Times New Roman"/>
      <family val="1"/>
    </font>
    <font>
      <sz val="9"/>
      <name val="Arial"/>
      <family val="2"/>
    </font>
    <font>
      <b/>
      <sz val="14"/>
      <name val="Arial"/>
      <family val="2"/>
    </font>
    <font>
      <b/>
      <sz val="9"/>
      <name val="Arial"/>
      <family val="2"/>
    </font>
    <font>
      <b/>
      <i/>
      <sz val="12"/>
      <name val="Arial"/>
      <family val="2"/>
    </font>
    <font>
      <b/>
      <sz val="8"/>
      <name val="Arial"/>
      <family val="2"/>
    </font>
    <font>
      <sz val="8"/>
      <name val="Arial"/>
      <family val="2"/>
    </font>
    <font>
      <b/>
      <sz val="10"/>
      <name val="Arial"/>
      <family val="2"/>
    </font>
    <font>
      <b/>
      <i/>
      <sz val="8"/>
      <name val="Arial"/>
      <family val="2"/>
    </font>
    <font>
      <sz val="8"/>
      <name val="Tahoma"/>
      <family val="2"/>
    </font>
    <font>
      <b/>
      <sz val="12"/>
      <name val="Arial"/>
      <family val="2"/>
    </font>
    <font>
      <b/>
      <sz val="7"/>
      <name val="Arial"/>
      <family val="2"/>
    </font>
    <font>
      <i/>
      <sz val="8"/>
      <name val="Arial"/>
      <family val="2"/>
    </font>
    <font>
      <sz val="7"/>
      <name val="Arial"/>
      <family val="2"/>
    </font>
    <font>
      <vertAlign val="superscript"/>
      <sz val="10"/>
      <name val="Arial"/>
      <family val="2"/>
    </font>
    <font>
      <vertAlign val="superscript"/>
      <sz val="8"/>
      <name val="Arial"/>
      <family val="2"/>
    </font>
    <font>
      <sz val="8"/>
      <name val="Times New Roman"/>
      <family val="1"/>
    </font>
    <font>
      <sz val="8"/>
      <color indexed="8"/>
      <name val="Arial"/>
      <family val="2"/>
    </font>
    <font>
      <b/>
      <sz val="8"/>
      <color indexed="8"/>
      <name val="Arial"/>
      <family val="2"/>
    </font>
    <font>
      <b/>
      <sz val="9"/>
      <name val="Tahoma"/>
      <family val="0"/>
    </font>
    <font>
      <sz val="9"/>
      <name val="Tahoma"/>
      <family val="0"/>
    </font>
    <font>
      <sz val="11.5"/>
      <name val="Times New Roman"/>
      <family val="1"/>
    </font>
    <font>
      <b/>
      <u val="single"/>
      <sz val="11"/>
      <name val="Times New Roman"/>
      <family val="1"/>
    </font>
    <font>
      <u val="single"/>
      <sz val="11"/>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9"/>
      <color indexed="8"/>
      <name val="Times New Roman"/>
      <family val="1"/>
    </font>
    <font>
      <sz val="8"/>
      <color indexed="8"/>
      <name val="Arial Cyr"/>
      <family val="0"/>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9"/>
      <color theme="1"/>
      <name val="Times New Roman"/>
      <family val="1"/>
    </font>
    <font>
      <sz val="8"/>
      <color theme="1"/>
      <name val="Arial Cyr"/>
      <family val="0"/>
    </font>
    <font>
      <b/>
      <sz val="8"/>
      <color theme="1"/>
      <name val="Arial"/>
      <family val="2"/>
    </font>
    <font>
      <b/>
      <sz val="9"/>
      <color theme="1"/>
      <name val="Times New Roman"/>
      <family val="1"/>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style="thin"/>
    </border>
    <border>
      <left style="medium"/>
      <right>
        <color indexed="63"/>
      </right>
      <top>
        <color indexed="63"/>
      </top>
      <bottom style="thin"/>
    </border>
    <border>
      <left style="medium"/>
      <right style="thin"/>
      <top style="thin"/>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color indexed="63"/>
      </top>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medium"/>
      <right style="medium"/>
      <top style="thin"/>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medium"/>
      <top style="thin"/>
      <bottom style="thin"/>
    </border>
    <border>
      <left>
        <color indexed="63"/>
      </left>
      <right style="thin"/>
      <top style="medium"/>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3" fillId="0" borderId="0">
      <alignment/>
      <protection/>
    </xf>
    <xf numFmtId="0" fontId="0"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765">
    <xf numFmtId="0" fontId="0" fillId="0" borderId="0" xfId="0" applyAlignment="1">
      <alignment/>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right" vertical="top" wrapText="1"/>
    </xf>
    <xf numFmtId="0" fontId="4" fillId="0" borderId="0" xfId="0" applyFont="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4" fillId="0" borderId="0" xfId="0" applyFont="1" applyAlignment="1">
      <alignment horizontal="center" vertical="top" wrapText="1"/>
    </xf>
    <xf numFmtId="3" fontId="15" fillId="0" borderId="0" xfId="0" applyNumberFormat="1" applyFont="1" applyAlignment="1">
      <alignment/>
    </xf>
    <xf numFmtId="0" fontId="3"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3" fillId="0" borderId="11" xfId="0" applyFont="1" applyBorder="1" applyAlignment="1">
      <alignment vertical="top" wrapText="1"/>
    </xf>
    <xf numFmtId="0" fontId="3" fillId="33" borderId="12" xfId="0" applyFont="1" applyFill="1" applyBorder="1" applyAlignment="1">
      <alignment vertical="top" wrapText="1"/>
    </xf>
    <xf numFmtId="0" fontId="3" fillId="0" borderId="12" xfId="0" applyFont="1" applyBorder="1" applyAlignment="1">
      <alignment vertical="top" wrapText="1"/>
    </xf>
    <xf numFmtId="176" fontId="3" fillId="0" borderId="12" xfId="60" applyNumberFormat="1" applyFont="1" applyBorder="1" applyAlignment="1">
      <alignment vertical="top" wrapText="1"/>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13"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wrapText="1"/>
    </xf>
    <xf numFmtId="0" fontId="1" fillId="0" borderId="12" xfId="0" applyFont="1" applyBorder="1" applyAlignment="1">
      <alignment horizontal="left" wrapText="1"/>
    </xf>
    <xf numFmtId="171" fontId="3" fillId="33" borderId="12" xfId="60" applyFont="1" applyFill="1" applyBorder="1" applyAlignment="1">
      <alignment horizontal="center" vertical="top" wrapText="1"/>
    </xf>
    <xf numFmtId="182" fontId="15" fillId="0" borderId="0" xfId="0" applyNumberFormat="1" applyFont="1" applyAlignment="1">
      <alignment horizontal="center"/>
    </xf>
    <xf numFmtId="0" fontId="15" fillId="0" borderId="0" xfId="0" applyFont="1" applyAlignment="1">
      <alignment/>
    </xf>
    <xf numFmtId="0" fontId="15" fillId="0" borderId="0" xfId="0" applyFont="1" applyAlignment="1">
      <alignment horizontal="center"/>
    </xf>
    <xf numFmtId="182" fontId="17" fillId="0" borderId="0" xfId="0" applyNumberFormat="1" applyFont="1" applyAlignment="1">
      <alignment horizontal="center"/>
    </xf>
    <xf numFmtId="0" fontId="8" fillId="33" borderId="12" xfId="0" applyFont="1" applyFill="1" applyBorder="1" applyAlignment="1">
      <alignment/>
    </xf>
    <xf numFmtId="0" fontId="8" fillId="33" borderId="12" xfId="0" applyFont="1" applyFill="1" applyBorder="1" applyAlignment="1">
      <alignment wrapText="1"/>
    </xf>
    <xf numFmtId="0" fontId="4" fillId="0" borderId="0" xfId="0" applyFont="1" applyBorder="1" applyAlignment="1">
      <alignment vertical="top" wrapText="1"/>
    </xf>
    <xf numFmtId="16" fontId="3" fillId="0" borderId="13" xfId="0" applyNumberFormat="1" applyFont="1" applyBorder="1" applyAlignment="1">
      <alignment horizontal="center" vertical="top" wrapText="1"/>
    </xf>
    <xf numFmtId="0" fontId="5" fillId="0" borderId="0" xfId="0" applyFont="1" applyAlignment="1">
      <alignment/>
    </xf>
    <xf numFmtId="0" fontId="5" fillId="0" borderId="0" xfId="0" applyFont="1" applyAlignment="1">
      <alignment horizontal="justify"/>
    </xf>
    <xf numFmtId="0" fontId="5" fillId="0" borderId="12" xfId="0" applyFont="1" applyBorder="1" applyAlignment="1">
      <alignment horizontal="center" vertical="top" wrapText="1"/>
    </xf>
    <xf numFmtId="0" fontId="7" fillId="0" borderId="0" xfId="0" applyFont="1" applyAlignment="1">
      <alignment/>
    </xf>
    <xf numFmtId="0" fontId="5" fillId="0" borderId="12" xfId="0" applyFont="1" applyFill="1" applyBorder="1" applyAlignment="1">
      <alignment vertical="top" wrapText="1"/>
    </xf>
    <xf numFmtId="0" fontId="5" fillId="0" borderId="12" xfId="0" applyFont="1" applyFill="1" applyBorder="1" applyAlignment="1">
      <alignment horizontal="center" wrapText="1"/>
    </xf>
    <xf numFmtId="171" fontId="10" fillId="34" borderId="12" xfId="60" applyFont="1" applyFill="1" applyBorder="1" applyAlignment="1">
      <alignment wrapText="1"/>
    </xf>
    <xf numFmtId="171" fontId="10" fillId="0" borderId="12" xfId="60" applyFont="1" applyFill="1" applyBorder="1" applyAlignment="1">
      <alignment wrapText="1"/>
    </xf>
    <xf numFmtId="0" fontId="5" fillId="0" borderId="0" xfId="0" applyFont="1" applyFill="1" applyAlignment="1">
      <alignment/>
    </xf>
    <xf numFmtId="171" fontId="10" fillId="0" borderId="12" xfId="60" applyFont="1" applyFill="1" applyBorder="1" applyAlignment="1">
      <alignment horizontal="center" wrapText="1"/>
    </xf>
    <xf numFmtId="0" fontId="5" fillId="0" borderId="12" xfId="0" applyFont="1" applyBorder="1" applyAlignment="1">
      <alignment vertical="top" wrapText="1"/>
    </xf>
    <xf numFmtId="0" fontId="5" fillId="0" borderId="12" xfId="0" applyFont="1" applyBorder="1" applyAlignment="1">
      <alignment horizontal="center" wrapText="1"/>
    </xf>
    <xf numFmtId="0" fontId="5" fillId="0" borderId="12" xfId="0" applyFont="1" applyFill="1" applyBorder="1" applyAlignment="1">
      <alignment wrapText="1"/>
    </xf>
    <xf numFmtId="0" fontId="7" fillId="34" borderId="12" xfId="0" applyFont="1" applyFill="1" applyBorder="1" applyAlignment="1">
      <alignment vertical="top" wrapText="1"/>
    </xf>
    <xf numFmtId="0" fontId="7" fillId="34" borderId="12" xfId="0" applyFont="1" applyFill="1" applyBorder="1" applyAlignment="1">
      <alignment horizontal="center" wrapText="1"/>
    </xf>
    <xf numFmtId="171" fontId="9" fillId="34" borderId="12" xfId="60" applyFont="1" applyFill="1" applyBorder="1" applyAlignment="1">
      <alignment wrapText="1"/>
    </xf>
    <xf numFmtId="0" fontId="11" fillId="0" borderId="0" xfId="0" applyFont="1" applyAlignment="1">
      <alignment/>
    </xf>
    <xf numFmtId="0" fontId="13" fillId="0" borderId="12" xfId="0" applyFont="1" applyBorder="1" applyAlignment="1">
      <alignment horizontal="center" wrapText="1"/>
    </xf>
    <xf numFmtId="0" fontId="13" fillId="0" borderId="0" xfId="0" applyFont="1" applyAlignment="1">
      <alignment/>
    </xf>
    <xf numFmtId="171" fontId="10" fillId="35" borderId="12" xfId="60" applyFont="1" applyFill="1" applyBorder="1" applyAlignment="1">
      <alignment wrapText="1"/>
    </xf>
    <xf numFmtId="171" fontId="9" fillId="34" borderId="12" xfId="60" applyFont="1" applyFill="1" applyBorder="1" applyAlignment="1">
      <alignment/>
    </xf>
    <xf numFmtId="171" fontId="10" fillId="33" borderId="12" xfId="60" applyFont="1" applyFill="1" applyBorder="1" applyAlignment="1">
      <alignment wrapText="1"/>
    </xf>
    <xf numFmtId="171" fontId="10" fillId="0" borderId="12" xfId="60" applyFont="1" applyFill="1" applyBorder="1" applyAlignment="1">
      <alignment/>
    </xf>
    <xf numFmtId="171" fontId="10" fillId="0" borderId="12" xfId="60" applyFont="1" applyBorder="1" applyAlignment="1">
      <alignment horizontal="center" wrapText="1"/>
    </xf>
    <xf numFmtId="171" fontId="10" fillId="0" borderId="12" xfId="60" applyFont="1" applyBorder="1" applyAlignment="1">
      <alignment wrapText="1"/>
    </xf>
    <xf numFmtId="171" fontId="10" fillId="0" borderId="12" xfId="60" applyFont="1" applyBorder="1" applyAlignment="1">
      <alignment/>
    </xf>
    <xf numFmtId="0" fontId="11" fillId="33" borderId="12" xfId="0" applyFont="1" applyFill="1" applyBorder="1" applyAlignment="1">
      <alignment vertical="top" wrapText="1"/>
    </xf>
    <xf numFmtId="0" fontId="11" fillId="33" borderId="12" xfId="0" applyFont="1" applyFill="1" applyBorder="1" applyAlignment="1">
      <alignment horizontal="center" wrapText="1"/>
    </xf>
    <xf numFmtId="171" fontId="12" fillId="34" borderId="12" xfId="60" applyFont="1" applyFill="1" applyBorder="1" applyAlignment="1">
      <alignment wrapText="1"/>
    </xf>
    <xf numFmtId="171" fontId="12" fillId="33" borderId="12" xfId="60" applyFont="1" applyFill="1" applyBorder="1" applyAlignment="1">
      <alignment wrapText="1"/>
    </xf>
    <xf numFmtId="171" fontId="14" fillId="34" borderId="12" xfId="60" applyFont="1" applyFill="1" applyBorder="1" applyAlignment="1">
      <alignment wrapText="1"/>
    </xf>
    <xf numFmtId="171" fontId="14" fillId="35" borderId="12" xfId="60" applyFont="1" applyFill="1" applyBorder="1" applyAlignment="1">
      <alignment wrapText="1"/>
    </xf>
    <xf numFmtId="0" fontId="13" fillId="0" borderId="12" xfId="0" applyFont="1" applyBorder="1" applyAlignment="1">
      <alignment vertical="top" wrapText="1"/>
    </xf>
    <xf numFmtId="0" fontId="7" fillId="33" borderId="12" xfId="0" applyFont="1" applyFill="1" applyBorder="1" applyAlignment="1">
      <alignment horizontal="center" wrapText="1"/>
    </xf>
    <xf numFmtId="171" fontId="9" fillId="33" borderId="12" xfId="60" applyFont="1" applyFill="1" applyBorder="1" applyAlignment="1">
      <alignment wrapText="1"/>
    </xf>
    <xf numFmtId="0" fontId="11" fillId="33" borderId="12" xfId="0" applyFont="1" applyFill="1" applyBorder="1" applyAlignment="1">
      <alignment horizontal="center" vertical="top" wrapText="1"/>
    </xf>
    <xf numFmtId="0" fontId="5" fillId="33" borderId="12" xfId="0" applyFont="1" applyFill="1" applyBorder="1" applyAlignment="1">
      <alignment horizontal="center" wrapText="1"/>
    </xf>
    <xf numFmtId="0" fontId="15" fillId="0" borderId="0" xfId="0" applyFont="1" applyAlignment="1">
      <alignment horizontal="right" vertical="center"/>
    </xf>
    <xf numFmtId="0" fontId="20" fillId="0" borderId="0" xfId="0" applyFont="1" applyAlignment="1">
      <alignment/>
    </xf>
    <xf numFmtId="0" fontId="17" fillId="0" borderId="14" xfId="0" applyFont="1" applyBorder="1" applyAlignment="1">
      <alignment horizontal="right" vertical="center"/>
    </xf>
    <xf numFmtId="182" fontId="17" fillId="0" borderId="15" xfId="0" applyNumberFormat="1" applyFont="1" applyBorder="1" applyAlignment="1">
      <alignment horizontal="center"/>
    </xf>
    <xf numFmtId="3" fontId="17" fillId="0" borderId="16" xfId="0" applyNumberFormat="1" applyFont="1" applyBorder="1" applyAlignment="1">
      <alignment horizontal="center" vertical="center"/>
    </xf>
    <xf numFmtId="4" fontId="17" fillId="0" borderId="16" xfId="0" applyNumberFormat="1" applyFont="1" applyBorder="1" applyAlignment="1">
      <alignment horizontal="center" vertical="center"/>
    </xf>
    <xf numFmtId="4" fontId="21" fillId="0" borderId="16" xfId="0" applyNumberFormat="1" applyFont="1" applyBorder="1" applyAlignment="1">
      <alignment horizontal="center" vertical="center"/>
    </xf>
    <xf numFmtId="0" fontId="17" fillId="0" borderId="17" xfId="0" applyFont="1" applyBorder="1" applyAlignment="1">
      <alignment horizontal="center"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171" fontId="19" fillId="0" borderId="16" xfId="60" applyFont="1" applyBorder="1" applyAlignment="1">
      <alignment horizontal="center" vertical="center"/>
    </xf>
    <xf numFmtId="171" fontId="19" fillId="0" borderId="21" xfId="60" applyFont="1" applyBorder="1" applyAlignment="1">
      <alignment horizontal="center" vertical="center"/>
    </xf>
    <xf numFmtId="0" fontId="19" fillId="0" borderId="0" xfId="0" applyFont="1" applyAlignment="1">
      <alignment/>
    </xf>
    <xf numFmtId="0" fontId="17" fillId="0" borderId="17" xfId="0" applyFont="1" applyBorder="1" applyAlignment="1">
      <alignment horizontal="center" vertical="center"/>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171" fontId="19" fillId="0" borderId="16" xfId="60" applyFont="1" applyBorder="1" applyAlignment="1">
      <alignment horizontal="center" vertical="center" wrapText="1"/>
    </xf>
    <xf numFmtId="171" fontId="19" fillId="0" borderId="21" xfId="60" applyFont="1" applyBorder="1" applyAlignment="1">
      <alignment horizontal="center" vertical="center" wrapText="1"/>
    </xf>
    <xf numFmtId="4" fontId="17" fillId="0" borderId="25" xfId="0" applyNumberFormat="1" applyFont="1" applyBorder="1" applyAlignment="1">
      <alignment horizontal="center" vertical="center"/>
    </xf>
    <xf numFmtId="0" fontId="15" fillId="0" borderId="0" xfId="0" applyFont="1" applyBorder="1" applyAlignment="1">
      <alignment/>
    </xf>
    <xf numFmtId="4" fontId="19" fillId="0" borderId="16" xfId="0" applyNumberFormat="1" applyFont="1" applyBorder="1" applyAlignment="1">
      <alignment horizontal="center" vertical="center"/>
    </xf>
    <xf numFmtId="4" fontId="19" fillId="0" borderId="21" xfId="0" applyNumberFormat="1" applyFont="1" applyBorder="1" applyAlignment="1">
      <alignment horizontal="center" vertical="center" wrapText="1"/>
    </xf>
    <xf numFmtId="0" fontId="15" fillId="0" borderId="26" xfId="0" applyFont="1" applyBorder="1" applyAlignment="1">
      <alignment horizontal="center" vertical="center"/>
    </xf>
    <xf numFmtId="0" fontId="20" fillId="0" borderId="27" xfId="0" applyFont="1" applyBorder="1" applyAlignment="1">
      <alignment horizontal="left"/>
    </xf>
    <xf numFmtId="0" fontId="20" fillId="0" borderId="11" xfId="0" applyFont="1" applyBorder="1" applyAlignment="1">
      <alignment horizontal="center"/>
    </xf>
    <xf numFmtId="2" fontId="20" fillId="36" borderId="28" xfId="0" applyNumberFormat="1" applyFont="1" applyFill="1" applyBorder="1" applyAlignment="1">
      <alignment horizontal="center"/>
    </xf>
    <xf numFmtId="0" fontId="20" fillId="0" borderId="28" xfId="0" applyFont="1" applyBorder="1" applyAlignment="1">
      <alignment horizontal="center"/>
    </xf>
    <xf numFmtId="171" fontId="20" fillId="0" borderId="29" xfId="0" applyNumberFormat="1" applyFont="1" applyBorder="1" applyAlignment="1">
      <alignment horizontal="center" vertical="center" wrapText="1"/>
    </xf>
    <xf numFmtId="171" fontId="15" fillId="0" borderId="30" xfId="0" applyNumberFormat="1" applyFont="1" applyBorder="1" applyAlignment="1">
      <alignment horizontal="center" vertical="center"/>
    </xf>
    <xf numFmtId="171" fontId="15" fillId="0" borderId="29" xfId="0" applyNumberFormat="1" applyFont="1" applyBorder="1" applyAlignment="1">
      <alignment vertical="center"/>
    </xf>
    <xf numFmtId="0" fontId="15" fillId="0" borderId="31" xfId="0" applyFont="1" applyBorder="1" applyAlignment="1">
      <alignment horizontal="center" vertical="center"/>
    </xf>
    <xf numFmtId="0" fontId="20" fillId="0" borderId="32" xfId="0" applyFont="1" applyBorder="1" applyAlignment="1">
      <alignment horizontal="left"/>
    </xf>
    <xf numFmtId="0" fontId="20" fillId="0" borderId="12" xfId="0" applyFont="1" applyBorder="1" applyAlignment="1">
      <alignment horizontal="center"/>
    </xf>
    <xf numFmtId="2" fontId="20" fillId="0" borderId="13" xfId="0" applyNumberFormat="1" applyFont="1" applyBorder="1" applyAlignment="1">
      <alignment horizontal="center"/>
    </xf>
    <xf numFmtId="171" fontId="20" fillId="0" borderId="33" xfId="0" applyNumberFormat="1" applyFont="1" applyBorder="1" applyAlignment="1">
      <alignment horizontal="center" vertical="center" wrapText="1"/>
    </xf>
    <xf numFmtId="171" fontId="15" fillId="0" borderId="34" xfId="0" applyNumberFormat="1" applyFont="1" applyBorder="1" applyAlignment="1">
      <alignment vertical="center"/>
    </xf>
    <xf numFmtId="0" fontId="20" fillId="0" borderId="32" xfId="0" applyFont="1" applyBorder="1" applyAlignment="1">
      <alignment horizontal="left" vertical="center" wrapText="1"/>
    </xf>
    <xf numFmtId="0" fontId="20" fillId="0" borderId="32" xfId="0" applyFont="1" applyBorder="1" applyAlignment="1">
      <alignment horizontal="center"/>
    </xf>
    <xf numFmtId="0" fontId="17" fillId="0" borderId="16" xfId="0" applyFont="1" applyBorder="1" applyAlignment="1">
      <alignment horizontal="right" vertical="center"/>
    </xf>
    <xf numFmtId="4" fontId="19" fillId="0" borderId="21" xfId="0" applyNumberFormat="1" applyFont="1" applyBorder="1" applyAlignment="1">
      <alignment horizontal="center" vertical="center"/>
    </xf>
    <xf numFmtId="3" fontId="9" fillId="0" borderId="21" xfId="0" applyNumberFormat="1" applyFont="1" applyBorder="1" applyAlignment="1">
      <alignment horizontal="center" vertical="center" wrapText="1"/>
    </xf>
    <xf numFmtId="4" fontId="19" fillId="0" borderId="16" xfId="0" applyNumberFormat="1" applyFont="1" applyBorder="1" applyAlignment="1">
      <alignment horizontal="center" vertical="center"/>
    </xf>
    <xf numFmtId="0" fontId="20" fillId="0" borderId="35" xfId="0" applyFont="1" applyBorder="1" applyAlignment="1">
      <alignment horizontal="center" vertical="center"/>
    </xf>
    <xf numFmtId="0" fontId="20" fillId="0" borderId="12" xfId="0" applyFont="1" applyBorder="1" applyAlignment="1">
      <alignment wrapText="1"/>
    </xf>
    <xf numFmtId="0" fontId="20" fillId="0" borderId="12" xfId="0" applyFont="1" applyBorder="1" applyAlignment="1">
      <alignment horizontal="center" vertical="center" wrapText="1"/>
    </xf>
    <xf numFmtId="2" fontId="20" fillId="0" borderId="13" xfId="0" applyNumberFormat="1" applyFont="1" applyBorder="1" applyAlignment="1">
      <alignment horizontal="center" vertical="center" wrapText="1"/>
    </xf>
    <xf numFmtId="0" fontId="20" fillId="0" borderId="13" xfId="0" applyFont="1" applyBorder="1" applyAlignment="1">
      <alignment horizontal="center" vertical="center" wrapText="1"/>
    </xf>
    <xf numFmtId="4" fontId="20" fillId="0" borderId="34" xfId="0" applyNumberFormat="1" applyFont="1" applyBorder="1" applyAlignment="1">
      <alignment horizontal="center" vertical="center" wrapText="1"/>
    </xf>
    <xf numFmtId="3" fontId="17" fillId="0" borderId="34" xfId="0" applyNumberFormat="1" applyFont="1" applyBorder="1" applyAlignment="1">
      <alignment horizontal="center" vertical="center"/>
    </xf>
    <xf numFmtId="4" fontId="20" fillId="0" borderId="34" xfId="0" applyNumberFormat="1" applyFont="1" applyBorder="1" applyAlignment="1">
      <alignment horizontal="center" vertical="center"/>
    </xf>
    <xf numFmtId="4" fontId="19" fillId="0" borderId="16" xfId="0" applyNumberFormat="1" applyFont="1" applyFill="1" applyBorder="1" applyAlignment="1">
      <alignment horizontal="center" vertical="center"/>
    </xf>
    <xf numFmtId="0" fontId="17" fillId="0" borderId="36" xfId="0" applyFont="1" applyBorder="1" applyAlignment="1">
      <alignment horizontal="right" vertical="center"/>
    </xf>
    <xf numFmtId="0" fontId="20" fillId="0" borderId="31" xfId="0" applyFont="1" applyBorder="1" applyAlignment="1">
      <alignment horizontal="center" vertical="center"/>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183" fontId="20" fillId="0" borderId="12"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2" fontId="20" fillId="0" borderId="34" xfId="0" applyNumberFormat="1" applyFont="1" applyBorder="1" applyAlignment="1">
      <alignment horizontal="center" vertical="center"/>
    </xf>
    <xf numFmtId="4" fontId="15" fillId="0" borderId="0" xfId="0" applyNumberFormat="1" applyFont="1" applyAlignment="1">
      <alignment/>
    </xf>
    <xf numFmtId="0" fontId="17" fillId="0" borderId="21" xfId="0" applyFont="1" applyBorder="1" applyAlignment="1">
      <alignment horizontal="right" vertical="center"/>
    </xf>
    <xf numFmtId="4" fontId="9" fillId="0" borderId="21" xfId="0" applyNumberFormat="1" applyFont="1" applyBorder="1" applyAlignment="1">
      <alignment horizontal="center" vertical="center" wrapText="1"/>
    </xf>
    <xf numFmtId="0" fontId="20" fillId="0" borderId="37" xfId="0" applyFont="1" applyBorder="1" applyAlignment="1">
      <alignment horizontal="center" vertical="center"/>
    </xf>
    <xf numFmtId="0" fontId="20" fillId="0" borderId="38" xfId="0" applyFont="1" applyBorder="1" applyAlignment="1">
      <alignment/>
    </xf>
    <xf numFmtId="3" fontId="17" fillId="0" borderId="29" xfId="0" applyNumberFormat="1" applyFont="1" applyBorder="1" applyAlignment="1">
      <alignment horizontal="center" vertical="center"/>
    </xf>
    <xf numFmtId="4" fontId="20" fillId="0" borderId="29" xfId="0" applyNumberFormat="1" applyFont="1" applyBorder="1" applyAlignment="1">
      <alignment horizontal="center" vertical="center"/>
    </xf>
    <xf numFmtId="0" fontId="20" fillId="0" borderId="12" xfId="0" applyNumberFormat="1" applyFont="1" applyBorder="1" applyAlignment="1">
      <alignment horizontal="left" vertical="center" wrapText="1"/>
    </xf>
    <xf numFmtId="0" fontId="20" fillId="0" borderId="12" xfId="0" applyFont="1" applyFill="1" applyBorder="1" applyAlignment="1">
      <alignment horizontal="center" vertical="center" wrapText="1"/>
    </xf>
    <xf numFmtId="1" fontId="20" fillId="0" borderId="12" xfId="0" applyNumberFormat="1" applyFont="1" applyBorder="1" applyAlignment="1">
      <alignment horizontal="center" vertical="center" wrapText="1"/>
    </xf>
    <xf numFmtId="2" fontId="20" fillId="0" borderId="30" xfId="0" applyNumberFormat="1" applyFont="1" applyBorder="1" applyAlignment="1">
      <alignment horizontal="center" vertical="center" wrapText="1"/>
    </xf>
    <xf numFmtId="171" fontId="9" fillId="0" borderId="35" xfId="0" applyNumberFormat="1" applyFont="1" applyBorder="1" applyAlignment="1">
      <alignment horizontal="center" vertical="center" wrapText="1"/>
    </xf>
    <xf numFmtId="2" fontId="20" fillId="0" borderId="33" xfId="0" applyNumberFormat="1" applyFont="1" applyBorder="1" applyAlignment="1">
      <alignment horizontal="center" vertical="center"/>
    </xf>
    <xf numFmtId="0" fontId="20" fillId="0" borderId="39" xfId="0" applyFont="1" applyBorder="1" applyAlignment="1">
      <alignment horizontal="center" vertical="center"/>
    </xf>
    <xf numFmtId="3" fontId="17" fillId="0" borderId="33" xfId="0" applyNumberFormat="1" applyFont="1" applyBorder="1" applyAlignment="1">
      <alignment horizontal="center" vertical="center"/>
    </xf>
    <xf numFmtId="4" fontId="20" fillId="0" borderId="40" xfId="0" applyNumberFormat="1" applyFont="1" applyBorder="1" applyAlignment="1">
      <alignment horizontal="center" vertical="center"/>
    </xf>
    <xf numFmtId="0" fontId="17" fillId="0" borderId="41" xfId="0" applyFont="1" applyBorder="1" applyAlignment="1">
      <alignment horizontal="right" vertical="center"/>
    </xf>
    <xf numFmtId="4" fontId="19" fillId="0" borderId="16" xfId="0" applyNumberFormat="1" applyFont="1" applyBorder="1" applyAlignment="1">
      <alignment horizontal="center" vertical="center" wrapText="1"/>
    </xf>
    <xf numFmtId="0" fontId="20" fillId="0" borderId="12" xfId="0" applyFont="1" applyBorder="1" applyAlignment="1">
      <alignment horizontal="left" vertical="center" wrapText="1"/>
    </xf>
    <xf numFmtId="0" fontId="20" fillId="0" borderId="11" xfId="0" applyFont="1" applyBorder="1" applyAlignment="1">
      <alignment/>
    </xf>
    <xf numFmtId="0" fontId="20" fillId="0" borderId="12" xfId="0" applyFont="1" applyBorder="1" applyAlignment="1">
      <alignment/>
    </xf>
    <xf numFmtId="4" fontId="20" fillId="0" borderId="42" xfId="0" applyNumberFormat="1" applyFont="1" applyBorder="1" applyAlignment="1">
      <alignment horizontal="center" vertical="center"/>
    </xf>
    <xf numFmtId="0" fontId="17" fillId="0" borderId="14" xfId="0" applyFont="1" applyBorder="1" applyAlignment="1">
      <alignment horizontal="center" vertical="center"/>
    </xf>
    <xf numFmtId="4" fontId="19" fillId="0" borderId="16" xfId="0" applyNumberFormat="1" applyFont="1" applyFill="1" applyBorder="1" applyAlignment="1">
      <alignment horizontal="center" vertical="center" wrapText="1"/>
    </xf>
    <xf numFmtId="4" fontId="19" fillId="0" borderId="16" xfId="0" applyNumberFormat="1" applyFont="1" applyBorder="1" applyAlignment="1">
      <alignment horizontal="center" vertical="center" wrapText="1"/>
    </xf>
    <xf numFmtId="4" fontId="19" fillId="0" borderId="24" xfId="0" applyNumberFormat="1" applyFont="1" applyBorder="1" applyAlignment="1">
      <alignment horizontal="center" vertical="center"/>
    </xf>
    <xf numFmtId="0" fontId="20" fillId="0" borderId="11" xfId="0" applyFont="1" applyBorder="1" applyAlignment="1">
      <alignment horizontal="left" vertical="center" wrapText="1"/>
    </xf>
    <xf numFmtId="0" fontId="20" fillId="0" borderId="11" xfId="0" applyFont="1" applyBorder="1" applyAlignment="1">
      <alignment horizontal="center" vertical="center" wrapText="1"/>
    </xf>
    <xf numFmtId="1" fontId="20" fillId="0" borderId="11" xfId="0" applyNumberFormat="1" applyFont="1" applyFill="1" applyBorder="1" applyAlignment="1">
      <alignment horizontal="center" vertical="center"/>
    </xf>
    <xf numFmtId="2" fontId="20" fillId="0" borderId="11" xfId="0" applyNumberFormat="1" applyFont="1" applyFill="1" applyBorder="1" applyAlignment="1">
      <alignment horizontal="center" vertical="center" wrapText="1"/>
    </xf>
    <xf numFmtId="1" fontId="20" fillId="0" borderId="28" xfId="0" applyNumberFormat="1" applyFont="1" applyFill="1" applyBorder="1" applyAlignment="1">
      <alignment horizontal="center" vertical="center" wrapText="1"/>
    </xf>
    <xf numFmtId="4" fontId="5" fillId="0" borderId="33" xfId="0" applyNumberFormat="1" applyFont="1" applyBorder="1" applyAlignment="1">
      <alignment horizontal="center" vertical="center" wrapText="1"/>
    </xf>
    <xf numFmtId="3" fontId="9" fillId="0" borderId="33" xfId="0" applyNumberFormat="1" applyFont="1" applyBorder="1" applyAlignment="1">
      <alignment horizontal="center" vertical="center" wrapText="1"/>
    </xf>
    <xf numFmtId="0" fontId="15" fillId="0" borderId="43" xfId="0" applyFont="1" applyBorder="1" applyAlignment="1">
      <alignment horizontal="center" vertical="top"/>
    </xf>
    <xf numFmtId="0" fontId="20" fillId="0" borderId="28" xfId="0" applyFont="1" applyBorder="1" applyAlignment="1">
      <alignment horizontal="center" vertical="center" wrapText="1"/>
    </xf>
    <xf numFmtId="3" fontId="17" fillId="0" borderId="35" xfId="0" applyNumberFormat="1" applyFont="1" applyBorder="1" applyAlignment="1">
      <alignment horizontal="center" vertical="center"/>
    </xf>
    <xf numFmtId="4" fontId="15" fillId="0" borderId="29" xfId="0" applyNumberFormat="1" applyFont="1" applyBorder="1" applyAlignment="1">
      <alignment horizontal="center" vertical="center"/>
    </xf>
    <xf numFmtId="4" fontId="15" fillId="0" borderId="34" xfId="0" applyNumberFormat="1" applyFont="1" applyBorder="1" applyAlignment="1">
      <alignment horizontal="center" vertical="center"/>
    </xf>
    <xf numFmtId="4" fontId="15" fillId="0" borderId="42" xfId="0" applyNumberFormat="1" applyFont="1" applyBorder="1" applyAlignment="1">
      <alignment horizontal="center" vertical="center"/>
    </xf>
    <xf numFmtId="4" fontId="17" fillId="0" borderId="14" xfId="0" applyNumberFormat="1"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center" vertical="center"/>
    </xf>
    <xf numFmtId="3" fontId="17" fillId="0" borderId="0" xfId="0" applyNumberFormat="1"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xf>
    <xf numFmtId="0" fontId="24" fillId="0" borderId="0" xfId="0" applyFont="1" applyAlignment="1">
      <alignment horizontal="left" vertical="center"/>
    </xf>
    <xf numFmtId="3" fontId="17" fillId="0" borderId="14"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19" fillId="0" borderId="14" xfId="57" applyNumberFormat="1" applyFont="1" applyBorder="1" applyAlignment="1">
      <alignment horizontal="center" vertical="center"/>
    </xf>
    <xf numFmtId="3" fontId="19" fillId="0" borderId="15" xfId="0" applyNumberFormat="1" applyFont="1" applyBorder="1" applyAlignment="1">
      <alignment horizontal="center" vertical="center"/>
    </xf>
    <xf numFmtId="3" fontId="19" fillId="0" borderId="16" xfId="0" applyNumberFormat="1" applyFont="1" applyBorder="1" applyAlignment="1">
      <alignment horizontal="center" vertical="center"/>
    </xf>
    <xf numFmtId="0" fontId="19" fillId="0" borderId="11" xfId="0" applyFont="1" applyBorder="1" applyAlignment="1">
      <alignment horizontal="left" vertical="center" wrapText="1"/>
    </xf>
    <xf numFmtId="182" fontId="19" fillId="0" borderId="11" xfId="0" applyNumberFormat="1" applyFont="1" applyBorder="1" applyAlignment="1">
      <alignment horizontal="center" vertical="center"/>
    </xf>
    <xf numFmtId="182" fontId="19" fillId="0" borderId="28" xfId="0" applyNumberFormat="1" applyFont="1" applyBorder="1" applyAlignment="1">
      <alignment horizontal="center" wrapText="1"/>
    </xf>
    <xf numFmtId="182" fontId="19" fillId="0" borderId="11" xfId="0" applyNumberFormat="1" applyFont="1" applyBorder="1" applyAlignment="1">
      <alignment horizontal="center" wrapText="1"/>
    </xf>
    <xf numFmtId="182" fontId="17" fillId="0" borderId="28" xfId="0" applyNumberFormat="1" applyFont="1" applyBorder="1" applyAlignment="1">
      <alignment horizontal="center" vertical="top" wrapText="1"/>
    </xf>
    <xf numFmtId="3" fontId="19" fillId="0" borderId="26" xfId="0" applyNumberFormat="1" applyFont="1" applyBorder="1" applyAlignment="1">
      <alignment horizontal="center" vertical="center"/>
    </xf>
    <xf numFmtId="3" fontId="19" fillId="0" borderId="28" xfId="0" applyNumberFormat="1" applyFont="1" applyBorder="1" applyAlignment="1">
      <alignment horizontal="center" vertical="center"/>
    </xf>
    <xf numFmtId="3" fontId="19" fillId="0" borderId="33" xfId="0" applyNumberFormat="1" applyFont="1" applyBorder="1" applyAlignment="1">
      <alignment horizontal="center" vertical="center"/>
    </xf>
    <xf numFmtId="182" fontId="20" fillId="0" borderId="28" xfId="0" applyNumberFormat="1" applyFont="1" applyBorder="1" applyAlignment="1">
      <alignment horizontal="center" wrapText="1"/>
    </xf>
    <xf numFmtId="182" fontId="20" fillId="0" borderId="11" xfId="0" applyNumberFormat="1" applyFont="1" applyBorder="1" applyAlignment="1">
      <alignment horizontal="center" wrapText="1"/>
    </xf>
    <xf numFmtId="182" fontId="15" fillId="0" borderId="28" xfId="0" applyNumberFormat="1" applyFont="1" applyBorder="1" applyAlignment="1">
      <alignment horizontal="center" vertical="top" wrapText="1"/>
    </xf>
    <xf numFmtId="3" fontId="19" fillId="0" borderId="44" xfId="0" applyNumberFormat="1" applyFont="1" applyBorder="1" applyAlignment="1">
      <alignment horizontal="center" vertical="center"/>
    </xf>
    <xf numFmtId="3" fontId="20" fillId="0" borderId="45" xfId="0" applyNumberFormat="1" applyFont="1" applyBorder="1" applyAlignment="1">
      <alignment horizontal="center" vertical="center"/>
    </xf>
    <xf numFmtId="0" fontId="19" fillId="0" borderId="15" xfId="0" applyFont="1" applyBorder="1" applyAlignment="1">
      <alignment vertical="center" wrapText="1"/>
    </xf>
    <xf numFmtId="0" fontId="19" fillId="0" borderId="22" xfId="0" applyFont="1" applyBorder="1" applyAlignment="1">
      <alignment vertical="center" wrapText="1"/>
    </xf>
    <xf numFmtId="3" fontId="19" fillId="36" borderId="14" xfId="0" applyNumberFormat="1" applyFont="1" applyFill="1" applyBorder="1" applyAlignment="1">
      <alignment horizontal="center" vertical="center" wrapText="1"/>
    </xf>
    <xf numFmtId="3" fontId="19" fillId="36" borderId="15" xfId="0" applyNumberFormat="1" applyFont="1" applyFill="1" applyBorder="1" applyAlignment="1">
      <alignment horizontal="center" vertical="center" wrapText="1"/>
    </xf>
    <xf numFmtId="3" fontId="19" fillId="36" borderId="16" xfId="0" applyNumberFormat="1" applyFont="1" applyFill="1" applyBorder="1" applyAlignment="1">
      <alignment horizontal="center" vertical="center"/>
    </xf>
    <xf numFmtId="0" fontId="15" fillId="0" borderId="46" xfId="0" applyFont="1" applyBorder="1" applyAlignment="1">
      <alignment horizontal="center" vertical="center"/>
    </xf>
    <xf numFmtId="0" fontId="19" fillId="0" borderId="27" xfId="0" applyFont="1" applyBorder="1" applyAlignment="1">
      <alignment vertical="center" wrapText="1"/>
    </xf>
    <xf numFmtId="3" fontId="20" fillId="0" borderId="26" xfId="0" applyNumberFormat="1" applyFont="1" applyBorder="1" applyAlignment="1">
      <alignment horizontal="center" vertical="center" wrapText="1"/>
    </xf>
    <xf numFmtId="3" fontId="20" fillId="0" borderId="28" xfId="0" applyNumberFormat="1" applyFont="1" applyBorder="1" applyAlignment="1">
      <alignment horizontal="center" vertical="center" wrapText="1"/>
    </xf>
    <xf numFmtId="3" fontId="20" fillId="0" borderId="33" xfId="0" applyNumberFormat="1" applyFont="1" applyBorder="1" applyAlignment="1">
      <alignment horizontal="center" vertical="center"/>
    </xf>
    <xf numFmtId="184" fontId="15" fillId="0" borderId="0" xfId="0" applyNumberFormat="1" applyFont="1" applyAlignment="1">
      <alignment/>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3" fontId="20" fillId="0" borderId="49" xfId="0" applyNumberFormat="1" applyFont="1" applyBorder="1" applyAlignment="1">
      <alignment horizontal="center" vertical="center"/>
    </xf>
    <xf numFmtId="3" fontId="20" fillId="0" borderId="36" xfId="0" applyNumberFormat="1" applyFont="1" applyBorder="1" applyAlignment="1">
      <alignment horizontal="center" vertical="center" wrapText="1"/>
    </xf>
    <xf numFmtId="3" fontId="19" fillId="0" borderId="42" xfId="0" applyNumberFormat="1" applyFont="1" applyBorder="1" applyAlignment="1">
      <alignment horizontal="center" vertical="center"/>
    </xf>
    <xf numFmtId="3" fontId="17" fillId="0" borderId="21" xfId="0" applyNumberFormat="1" applyFont="1" applyBorder="1" applyAlignment="1">
      <alignment horizontal="center" vertical="center"/>
    </xf>
    <xf numFmtId="3" fontId="17" fillId="0" borderId="16" xfId="0" applyNumberFormat="1" applyFont="1" applyBorder="1" applyAlignment="1">
      <alignment horizontal="center" vertical="center"/>
    </xf>
    <xf numFmtId="0" fontId="17" fillId="0" borderId="46" xfId="0" applyFont="1" applyBorder="1" applyAlignment="1">
      <alignment horizontal="right" vertical="center"/>
    </xf>
    <xf numFmtId="4" fontId="19" fillId="36" borderId="15" xfId="0" applyNumberFormat="1" applyFont="1" applyFill="1" applyBorder="1" applyAlignment="1">
      <alignment horizontal="center" vertical="center" wrapText="1"/>
    </xf>
    <xf numFmtId="0" fontId="15" fillId="0" borderId="50" xfId="0" applyFont="1" applyBorder="1" applyAlignment="1">
      <alignment horizontal="center" vertical="center"/>
    </xf>
    <xf numFmtId="0" fontId="20" fillId="0" borderId="51" xfId="0" applyFont="1" applyBorder="1" applyAlignment="1">
      <alignment horizontal="left"/>
    </xf>
    <xf numFmtId="0" fontId="20" fillId="0" borderId="38" xfId="0" applyFont="1" applyBorder="1" applyAlignment="1">
      <alignment horizontal="center"/>
    </xf>
    <xf numFmtId="0" fontId="20" fillId="0" borderId="52" xfId="0" applyFont="1" applyBorder="1" applyAlignment="1">
      <alignment horizontal="center"/>
    </xf>
    <xf numFmtId="4" fontId="17" fillId="0" borderId="28" xfId="0" applyNumberFormat="1" applyFont="1" applyBorder="1" applyAlignment="1">
      <alignment horizontal="center" vertical="center"/>
    </xf>
    <xf numFmtId="0" fontId="20" fillId="0" borderId="13" xfId="0" applyFont="1" applyBorder="1" applyAlignment="1">
      <alignment horizontal="center"/>
    </xf>
    <xf numFmtId="3" fontId="20" fillId="0" borderId="31" xfId="0" applyNumberFormat="1" applyFont="1" applyBorder="1" applyAlignment="1">
      <alignment horizontal="center" vertical="center" wrapText="1"/>
    </xf>
    <xf numFmtId="4" fontId="20" fillId="0" borderId="13" xfId="0" applyNumberFormat="1" applyFont="1" applyBorder="1" applyAlignment="1">
      <alignment horizontal="center" vertical="center"/>
    </xf>
    <xf numFmtId="0" fontId="20" fillId="0" borderId="32" xfId="0" applyFont="1" applyBorder="1" applyAlignment="1">
      <alignment horizontal="left" wrapText="1"/>
    </xf>
    <xf numFmtId="185" fontId="20" fillId="0" borderId="13" xfId="0" applyNumberFormat="1" applyFont="1" applyBorder="1" applyAlignment="1">
      <alignment horizontal="center"/>
    </xf>
    <xf numFmtId="4" fontId="17" fillId="0" borderId="13" xfId="0" applyNumberFormat="1" applyFont="1" applyBorder="1" applyAlignment="1">
      <alignment horizontal="center" vertical="center" wrapText="1"/>
    </xf>
    <xf numFmtId="0" fontId="20" fillId="0" borderId="53" xfId="0" applyFont="1" applyBorder="1" applyAlignment="1">
      <alignment horizontal="left" wrapText="1"/>
    </xf>
    <xf numFmtId="0" fontId="20" fillId="0" borderId="54" xfId="0" applyFont="1" applyBorder="1" applyAlignment="1">
      <alignment horizontal="center"/>
    </xf>
    <xf numFmtId="185" fontId="20" fillId="0" borderId="45" xfId="0" applyNumberFormat="1" applyFont="1" applyBorder="1" applyAlignment="1">
      <alignment horizontal="center"/>
    </xf>
    <xf numFmtId="0" fontId="20" fillId="0" borderId="55" xfId="0" applyFont="1" applyBorder="1" applyAlignment="1">
      <alignment horizontal="left"/>
    </xf>
    <xf numFmtId="0" fontId="20" fillId="0" borderId="56" xfId="0" applyFont="1" applyBorder="1" applyAlignment="1">
      <alignment horizontal="center"/>
    </xf>
    <xf numFmtId="2" fontId="20" fillId="0" borderId="57" xfId="0" applyNumberFormat="1" applyFont="1" applyBorder="1" applyAlignment="1">
      <alignment horizontal="center"/>
    </xf>
    <xf numFmtId="0" fontId="20" fillId="0" borderId="58" xfId="0" applyFont="1" applyBorder="1" applyAlignment="1">
      <alignment horizontal="center"/>
    </xf>
    <xf numFmtId="3" fontId="20" fillId="0" borderId="44" xfId="0" applyNumberFormat="1" applyFont="1" applyBorder="1" applyAlignment="1">
      <alignment horizontal="center" vertical="center" wrapText="1"/>
    </xf>
    <xf numFmtId="4" fontId="17" fillId="0" borderId="45" xfId="0" applyNumberFormat="1" applyFont="1" applyBorder="1" applyAlignment="1">
      <alignment horizontal="center" vertical="center" wrapText="1"/>
    </xf>
    <xf numFmtId="186" fontId="9" fillId="36" borderId="15" xfId="0" applyNumberFormat="1" applyFont="1" applyFill="1" applyBorder="1" applyAlignment="1">
      <alignment horizontal="center" vertical="center" wrapText="1"/>
    </xf>
    <xf numFmtId="186" fontId="19" fillId="36" borderId="16" xfId="0" applyNumberFormat="1" applyFont="1" applyFill="1" applyBorder="1" applyAlignment="1">
      <alignment horizontal="center" vertical="center"/>
    </xf>
    <xf numFmtId="186" fontId="20" fillId="0" borderId="26" xfId="0" applyNumberFormat="1" applyFont="1" applyBorder="1" applyAlignment="1">
      <alignment horizontal="center" vertical="center" wrapText="1"/>
    </xf>
    <xf numFmtId="186" fontId="17" fillId="0" borderId="28" xfId="0" applyNumberFormat="1" applyFont="1" applyBorder="1" applyAlignment="1">
      <alignment horizontal="center" vertical="center" wrapText="1"/>
    </xf>
    <xf numFmtId="186" fontId="20" fillId="0" borderId="33" xfId="0" applyNumberFormat="1" applyFont="1" applyBorder="1" applyAlignment="1">
      <alignment horizontal="center" vertical="center"/>
    </xf>
    <xf numFmtId="186" fontId="20" fillId="0" borderId="31" xfId="0" applyNumberFormat="1" applyFont="1" applyBorder="1" applyAlignment="1">
      <alignment horizontal="center" vertical="center" wrapText="1"/>
    </xf>
    <xf numFmtId="186" fontId="17" fillId="0" borderId="13" xfId="0" applyNumberFormat="1" applyFont="1" applyBorder="1" applyAlignment="1">
      <alignment horizontal="center" vertical="center" wrapText="1"/>
    </xf>
    <xf numFmtId="186" fontId="20" fillId="0" borderId="34" xfId="0" applyNumberFormat="1" applyFont="1" applyBorder="1" applyAlignment="1">
      <alignment horizontal="center" vertical="center"/>
    </xf>
    <xf numFmtId="0" fontId="15" fillId="0" borderId="36" xfId="0" applyFont="1" applyBorder="1" applyAlignment="1">
      <alignment horizontal="center" vertical="center"/>
    </xf>
    <xf numFmtId="0" fontId="20" fillId="0" borderId="59" xfId="0" applyFont="1" applyBorder="1" applyAlignment="1">
      <alignment horizontal="left" vertical="center" wrapText="1"/>
    </xf>
    <xf numFmtId="0" fontId="20" fillId="0" borderId="59" xfId="0" applyFont="1" applyBorder="1" applyAlignment="1">
      <alignment horizontal="left"/>
    </xf>
    <xf numFmtId="0" fontId="20" fillId="0" borderId="47" xfId="0" applyFont="1" applyBorder="1" applyAlignment="1">
      <alignment horizontal="center"/>
    </xf>
    <xf numFmtId="2" fontId="20" fillId="0" borderId="48" xfId="0" applyNumberFormat="1" applyFont="1" applyBorder="1" applyAlignment="1">
      <alignment horizontal="center"/>
    </xf>
    <xf numFmtId="0" fontId="20" fillId="0" borderId="48" xfId="0" applyFont="1" applyBorder="1" applyAlignment="1">
      <alignment horizontal="center"/>
    </xf>
    <xf numFmtId="4" fontId="17" fillId="0" borderId="48" xfId="0" applyNumberFormat="1" applyFont="1" applyBorder="1" applyAlignment="1">
      <alignment horizontal="center" vertical="center" wrapText="1"/>
    </xf>
    <xf numFmtId="3" fontId="19" fillId="36" borderId="14" xfId="0" applyNumberFormat="1" applyFont="1" applyFill="1" applyBorder="1" applyAlignment="1">
      <alignment horizontal="center" vertical="center" wrapText="1"/>
    </xf>
    <xf numFmtId="3" fontId="17" fillId="36" borderId="15" xfId="0" applyNumberFormat="1" applyFont="1" applyFill="1" applyBorder="1" applyAlignment="1">
      <alignment horizontal="center" vertical="center" wrapText="1"/>
    </xf>
    <xf numFmtId="0" fontId="19" fillId="0" borderId="27" xfId="0" applyFont="1" applyBorder="1" applyAlignment="1">
      <alignment horizontal="left" wrapText="1"/>
    </xf>
    <xf numFmtId="0" fontId="27" fillId="0" borderId="27" xfId="0" applyFont="1" applyBorder="1" applyAlignment="1">
      <alignment horizontal="left" wrapText="1"/>
    </xf>
    <xf numFmtId="184" fontId="20" fillId="36" borderId="11" xfId="57" applyNumberFormat="1" applyFont="1" applyFill="1" applyBorder="1" applyAlignment="1">
      <alignment horizontal="center" vertical="center" wrapText="1"/>
    </xf>
    <xf numFmtId="184" fontId="20" fillId="0" borderId="11" xfId="0" applyNumberFormat="1" applyFont="1" applyBorder="1" applyAlignment="1">
      <alignment horizontal="center" vertical="center" wrapText="1"/>
    </xf>
    <xf numFmtId="182" fontId="20" fillId="0" borderId="28" xfId="0" applyNumberFormat="1" applyFont="1" applyBorder="1" applyAlignment="1">
      <alignment horizontal="center" vertical="center" wrapText="1"/>
    </xf>
    <xf numFmtId="3" fontId="20" fillId="36" borderId="26" xfId="0" applyNumberFormat="1" applyFont="1" applyFill="1" applyBorder="1" applyAlignment="1">
      <alignment horizontal="center" vertical="center" wrapText="1"/>
    </xf>
    <xf numFmtId="3" fontId="17" fillId="0" borderId="28" xfId="0" applyNumberFormat="1" applyFont="1" applyBorder="1" applyAlignment="1">
      <alignment horizontal="center" vertical="center" wrapText="1"/>
    </xf>
    <xf numFmtId="0" fontId="1" fillId="0" borderId="54" xfId="0" applyFont="1" applyBorder="1" applyAlignment="1">
      <alignment horizontal="left" wrapText="1"/>
    </xf>
    <xf numFmtId="0" fontId="27" fillId="0" borderId="53" xfId="0" applyFont="1" applyBorder="1" applyAlignment="1">
      <alignment horizontal="left" vertical="center" wrapText="1"/>
    </xf>
    <xf numFmtId="184" fontId="20" fillId="36" borderId="45" xfId="0" applyNumberFormat="1" applyFont="1" applyFill="1" applyBorder="1" applyAlignment="1">
      <alignment horizontal="center" vertical="center" wrapText="1"/>
    </xf>
    <xf numFmtId="3" fontId="17" fillId="0" borderId="13" xfId="0" applyNumberFormat="1" applyFont="1" applyBorder="1" applyAlignment="1">
      <alignment horizontal="center" vertical="center" wrapText="1"/>
    </xf>
    <xf numFmtId="0" fontId="19" fillId="0" borderId="32" xfId="0" applyFont="1" applyBorder="1" applyAlignment="1">
      <alignment horizontal="left" wrapText="1"/>
    </xf>
    <xf numFmtId="0" fontId="27" fillId="0" borderId="32" xfId="0" applyFont="1" applyBorder="1" applyAlignment="1">
      <alignment horizontal="left" wrapText="1"/>
    </xf>
    <xf numFmtId="184" fontId="20" fillId="36" borderId="12"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20" fillId="0" borderId="53" xfId="0" applyFont="1" applyBorder="1" applyAlignment="1">
      <alignment horizontal="left" vertical="center" wrapText="1"/>
    </xf>
    <xf numFmtId="184" fontId="20" fillId="36" borderId="12" xfId="0" applyNumberFormat="1" applyFont="1" applyFill="1" applyBorder="1" applyAlignment="1">
      <alignment horizontal="center"/>
    </xf>
    <xf numFmtId="0" fontId="1" fillId="0" borderId="12" xfId="0" applyFont="1" applyBorder="1" applyAlignment="1">
      <alignment horizontal="left" wrapText="1"/>
    </xf>
    <xf numFmtId="0" fontId="20" fillId="0" borderId="54" xfId="0" applyFont="1" applyBorder="1" applyAlignment="1">
      <alignment horizontal="left" wrapText="1"/>
    </xf>
    <xf numFmtId="184" fontId="20" fillId="36" borderId="48" xfId="0" applyNumberFormat="1" applyFont="1" applyFill="1" applyBorder="1" applyAlignment="1">
      <alignment horizontal="center" vertical="center" wrapText="1"/>
    </xf>
    <xf numFmtId="182" fontId="20" fillId="0" borderId="48" xfId="0" applyNumberFormat="1" applyFont="1" applyBorder="1" applyAlignment="1">
      <alignment horizontal="center" vertical="center" wrapText="1"/>
    </xf>
    <xf numFmtId="3" fontId="17" fillId="0" borderId="45" xfId="0" applyNumberFormat="1" applyFont="1" applyBorder="1" applyAlignment="1">
      <alignment horizontal="center" vertical="center" wrapText="1"/>
    </xf>
    <xf numFmtId="4" fontId="9" fillId="36" borderId="21" xfId="0" applyNumberFormat="1" applyFont="1" applyFill="1" applyBorder="1" applyAlignment="1">
      <alignment horizontal="center" vertical="center" wrapText="1"/>
    </xf>
    <xf numFmtId="4" fontId="9" fillId="36" borderId="16" xfId="0" applyNumberFormat="1" applyFont="1" applyFill="1" applyBorder="1" applyAlignment="1">
      <alignment horizontal="center" vertical="center" wrapText="1"/>
    </xf>
    <xf numFmtId="0" fontId="20" fillId="0" borderId="50" xfId="0" applyFont="1" applyBorder="1" applyAlignment="1">
      <alignment horizontal="center" vertical="center"/>
    </xf>
    <xf numFmtId="0" fontId="27" fillId="0" borderId="38" xfId="0" applyFont="1" applyBorder="1" applyAlignment="1">
      <alignment horizontal="center" vertical="center" wrapText="1"/>
    </xf>
    <xf numFmtId="187" fontId="20" fillId="0" borderId="38" xfId="0" applyNumberFormat="1" applyFont="1" applyBorder="1" applyAlignment="1">
      <alignment horizontal="center" vertical="center" wrapText="1"/>
    </xf>
    <xf numFmtId="187" fontId="20" fillId="0" borderId="38" xfId="0" applyNumberFormat="1" applyFont="1" applyFill="1" applyBorder="1" applyAlignment="1">
      <alignment horizontal="center" vertical="center" wrapText="1"/>
    </xf>
    <xf numFmtId="0" fontId="20" fillId="0" borderId="52" xfId="0" applyFont="1" applyBorder="1" applyAlignment="1">
      <alignment horizontal="center" vertical="center" wrapText="1"/>
    </xf>
    <xf numFmtId="3" fontId="15" fillId="0" borderId="28"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183" fontId="20" fillId="0" borderId="12" xfId="0" applyNumberFormat="1" applyFont="1" applyFill="1" applyBorder="1" applyAlignment="1">
      <alignment horizontal="center" vertical="center" wrapText="1"/>
    </xf>
    <xf numFmtId="0" fontId="20" fillId="0" borderId="36" xfId="0" applyFont="1" applyBorder="1" applyAlignment="1">
      <alignment horizontal="center" vertical="center"/>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0" fillId="0" borderId="12" xfId="0" applyFont="1" applyFill="1" applyBorder="1" applyAlignment="1">
      <alignment horizontal="left" wrapText="1"/>
    </xf>
    <xf numFmtId="185" fontId="30" fillId="0" borderId="13" xfId="60" applyNumberFormat="1" applyFont="1" applyFill="1" applyBorder="1" applyAlignment="1">
      <alignment horizontal="center"/>
    </xf>
    <xf numFmtId="187" fontId="20" fillId="0" borderId="12" xfId="0" applyNumberFormat="1" applyFont="1" applyFill="1" applyBorder="1" applyAlignment="1">
      <alignment horizontal="center" vertical="center" wrapText="1"/>
    </xf>
    <xf numFmtId="0" fontId="20" fillId="0" borderId="27" xfId="0" applyFont="1" applyFill="1" applyBorder="1" applyAlignment="1">
      <alignment horizontal="left" vertical="center" wrapText="1"/>
    </xf>
    <xf numFmtId="0" fontId="20" fillId="0" borderId="11" xfId="0" applyFont="1" applyFill="1" applyBorder="1" applyAlignment="1">
      <alignment horizontal="center" vertical="center" wrapText="1"/>
    </xf>
    <xf numFmtId="183" fontId="20" fillId="0" borderId="28"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1" fontId="20" fillId="0" borderId="28" xfId="0" applyNumberFormat="1"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32" xfId="0" applyFont="1" applyBorder="1" applyAlignment="1">
      <alignment horizontal="left" vertical="center" wrapText="1"/>
    </xf>
    <xf numFmtId="183" fontId="20" fillId="0" borderId="13" xfId="0" applyNumberFormat="1" applyFont="1" applyFill="1" applyBorder="1" applyAlignment="1">
      <alignment horizontal="center" vertical="center" wrapText="1"/>
    </xf>
    <xf numFmtId="0" fontId="27" fillId="0" borderId="32" xfId="0" applyFont="1" applyBorder="1" applyAlignment="1">
      <alignment horizontal="center" vertical="center" wrapText="1"/>
    </xf>
    <xf numFmtId="187" fontId="20" fillId="0" borderId="12" xfId="0" applyNumberFormat="1" applyFont="1" applyBorder="1" applyAlignment="1">
      <alignment horizontal="center" vertical="center" wrapText="1"/>
    </xf>
    <xf numFmtId="3" fontId="20" fillId="0" borderId="13" xfId="0" applyNumberFormat="1" applyFont="1" applyFill="1" applyBorder="1" applyAlignment="1">
      <alignment horizontal="center" vertical="center" wrapText="1"/>
    </xf>
    <xf numFmtId="1" fontId="20" fillId="0" borderId="13" xfId="0" applyNumberFormat="1" applyFont="1" applyFill="1" applyBorder="1" applyAlignment="1">
      <alignment horizontal="center" vertical="center" wrapText="1"/>
    </xf>
    <xf numFmtId="186" fontId="20" fillId="36" borderId="31" xfId="0" applyNumberFormat="1" applyFont="1" applyFill="1" applyBorder="1" applyAlignment="1">
      <alignment horizontal="center" vertical="center" wrapText="1"/>
    </xf>
    <xf numFmtId="186" fontId="15" fillId="0" borderId="13" xfId="0" applyNumberFormat="1" applyFont="1" applyBorder="1" applyAlignment="1">
      <alignment horizontal="center" vertical="center" wrapText="1"/>
    </xf>
    <xf numFmtId="3" fontId="20" fillId="0" borderId="33" xfId="0" applyNumberFormat="1" applyFont="1" applyFill="1" applyBorder="1" applyAlignment="1">
      <alignment horizontal="center" vertical="center"/>
    </xf>
    <xf numFmtId="186" fontId="20" fillId="0" borderId="44" xfId="0" applyNumberFormat="1" applyFont="1" applyBorder="1" applyAlignment="1">
      <alignment horizontal="center" vertical="center" wrapText="1"/>
    </xf>
    <xf numFmtId="186" fontId="15" fillId="0" borderId="45" xfId="0" applyNumberFormat="1" applyFont="1" applyBorder="1" applyAlignment="1">
      <alignment horizontal="center" vertical="center" wrapText="1"/>
    </xf>
    <xf numFmtId="186" fontId="20" fillId="0" borderId="49" xfId="0" applyNumberFormat="1" applyFont="1" applyBorder="1" applyAlignment="1">
      <alignment horizontal="right" vertical="center"/>
    </xf>
    <xf numFmtId="186" fontId="9" fillId="36" borderId="21" xfId="0" applyNumberFormat="1" applyFont="1" applyFill="1" applyBorder="1" applyAlignment="1">
      <alignment horizontal="center" vertical="center" wrapText="1"/>
    </xf>
    <xf numFmtId="0" fontId="20" fillId="0" borderId="43" xfId="0" applyFont="1" applyBorder="1" applyAlignment="1">
      <alignment vertical="center"/>
    </xf>
    <xf numFmtId="3" fontId="20" fillId="0" borderId="34" xfId="0" applyNumberFormat="1" applyFont="1" applyBorder="1" applyAlignment="1">
      <alignment horizontal="center" vertical="center"/>
    </xf>
    <xf numFmtId="0" fontId="20" fillId="0" borderId="31" xfId="0" applyFont="1" applyBorder="1" applyAlignment="1">
      <alignment vertical="center"/>
    </xf>
    <xf numFmtId="3" fontId="9" fillId="0" borderId="13" xfId="0" applyNumberFormat="1" applyFont="1" applyBorder="1" applyAlignment="1">
      <alignment horizontal="center" vertical="center" wrapText="1"/>
    </xf>
    <xf numFmtId="0" fontId="20" fillId="0" borderId="26" xfId="0" applyFont="1" applyBorder="1" applyAlignment="1">
      <alignment vertical="center"/>
    </xf>
    <xf numFmtId="0" fontId="20" fillId="0" borderId="11" xfId="0" applyFont="1" applyBorder="1" applyAlignment="1">
      <alignment horizontal="lef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60" xfId="0" applyFont="1" applyBorder="1" applyAlignment="1">
      <alignment horizontal="center" wrapText="1"/>
    </xf>
    <xf numFmtId="3" fontId="20" fillId="36" borderId="31"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xf>
    <xf numFmtId="0" fontId="20" fillId="0" borderId="12" xfId="0" applyFont="1" applyBorder="1" applyAlignment="1">
      <alignment horizontal="left" wrapText="1"/>
    </xf>
    <xf numFmtId="183" fontId="20" fillId="0" borderId="12" xfId="0" applyNumberFormat="1" applyFont="1" applyBorder="1" applyAlignment="1">
      <alignment horizontal="center" vertical="center" wrapText="1"/>
    </xf>
    <xf numFmtId="0" fontId="20" fillId="0" borderId="28" xfId="0" applyFont="1" applyBorder="1" applyAlignment="1">
      <alignment horizontal="left" wrapText="1"/>
    </xf>
    <xf numFmtId="4" fontId="15" fillId="0" borderId="13" xfId="0" applyNumberFormat="1" applyFont="1" applyBorder="1" applyAlignment="1">
      <alignment horizontal="center" vertical="center" wrapText="1"/>
    </xf>
    <xf numFmtId="3" fontId="20" fillId="0" borderId="34" xfId="0" applyNumberFormat="1" applyFont="1" applyFill="1" applyBorder="1" applyAlignment="1">
      <alignment horizontal="center" vertical="center"/>
    </xf>
    <xf numFmtId="4" fontId="15" fillId="0" borderId="45" xfId="0" applyNumberFormat="1" applyFont="1" applyBorder="1" applyAlignment="1">
      <alignment horizontal="center" vertical="center" wrapText="1"/>
    </xf>
    <xf numFmtId="0" fontId="20" fillId="0" borderId="28" xfId="0" applyFont="1" applyFill="1" applyBorder="1" applyAlignment="1">
      <alignment horizontal="left" wrapText="1"/>
    </xf>
    <xf numFmtId="3" fontId="17" fillId="36" borderId="15" xfId="0" applyNumberFormat="1" applyFont="1" applyFill="1" applyBorder="1" applyAlignment="1">
      <alignment horizontal="center" vertical="center" wrapText="1"/>
    </xf>
    <xf numFmtId="3" fontId="20" fillId="0" borderId="42" xfId="0" applyNumberFormat="1" applyFont="1" applyBorder="1" applyAlignment="1">
      <alignment horizontal="center" vertical="center"/>
    </xf>
    <xf numFmtId="0" fontId="17" fillId="0" borderId="14" xfId="0" applyFont="1" applyBorder="1" applyAlignment="1">
      <alignment horizontal="right" vertical="center"/>
    </xf>
    <xf numFmtId="3" fontId="19" fillId="0" borderId="21" xfId="0" applyNumberFormat="1" applyFont="1" applyBorder="1" applyAlignment="1">
      <alignment horizontal="center" vertical="center"/>
    </xf>
    <xf numFmtId="3" fontId="19" fillId="0" borderId="15" xfId="0" applyNumberFormat="1" applyFont="1" applyBorder="1" applyAlignment="1">
      <alignment horizontal="center" vertical="center"/>
    </xf>
    <xf numFmtId="0" fontId="15" fillId="0" borderId="30" xfId="0" applyFont="1" applyBorder="1" applyAlignment="1">
      <alignment horizontal="center" vertical="center"/>
    </xf>
    <xf numFmtId="0" fontId="31" fillId="0" borderId="12" xfId="0" applyFont="1" applyBorder="1" applyAlignment="1">
      <alignment horizontal="center" vertical="center" wrapText="1"/>
    </xf>
    <xf numFmtId="3" fontId="20" fillId="0" borderId="31" xfId="0" applyNumberFormat="1" applyFont="1" applyBorder="1" applyAlignment="1">
      <alignment horizontal="center" vertical="center" wrapText="1"/>
    </xf>
    <xf numFmtId="3" fontId="15" fillId="0" borderId="13" xfId="0" applyNumberFormat="1" applyFont="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5" xfId="0" applyFont="1" applyBorder="1" applyAlignment="1">
      <alignment horizontal="center" vertical="center" wrapText="1"/>
    </xf>
    <xf numFmtId="3" fontId="20" fillId="0" borderId="44" xfId="0" applyNumberFormat="1" applyFont="1" applyBorder="1" applyAlignment="1">
      <alignment horizontal="center" vertical="center" wrapText="1"/>
    </xf>
    <xf numFmtId="3" fontId="15" fillId="0" borderId="45" xfId="0" applyNumberFormat="1" applyFont="1" applyBorder="1" applyAlignment="1">
      <alignment horizontal="center" vertical="center"/>
    </xf>
    <xf numFmtId="3" fontId="19" fillId="0" borderId="31" xfId="0" applyNumberFormat="1" applyFont="1" applyBorder="1" applyAlignment="1">
      <alignment horizontal="center" vertical="center" wrapText="1"/>
    </xf>
    <xf numFmtId="4" fontId="20" fillId="0" borderId="13" xfId="0" applyNumberFormat="1" applyFont="1" applyBorder="1" applyAlignment="1">
      <alignment horizontal="center" vertical="center" wrapText="1"/>
    </xf>
    <xf numFmtId="0" fontId="15" fillId="0" borderId="43" xfId="0" applyFont="1" applyBorder="1" applyAlignment="1">
      <alignment horizontal="center" vertical="center"/>
    </xf>
    <xf numFmtId="3" fontId="19" fillId="0" borderId="36" xfId="0" applyNumberFormat="1" applyFont="1" applyBorder="1" applyAlignment="1">
      <alignment horizontal="center" vertical="center" wrapText="1"/>
    </xf>
    <xf numFmtId="3" fontId="19" fillId="0" borderId="48" xfId="0" applyNumberFormat="1" applyFont="1" applyBorder="1" applyAlignment="1">
      <alignment horizontal="center" vertical="center" wrapText="1"/>
    </xf>
    <xf numFmtId="4" fontId="19" fillId="36" borderId="15" xfId="0" applyNumberFormat="1" applyFont="1" applyFill="1" applyBorder="1" applyAlignment="1">
      <alignment horizontal="center" vertical="center" wrapText="1"/>
    </xf>
    <xf numFmtId="4" fontId="19" fillId="36" borderId="16" xfId="0" applyNumberFormat="1" applyFont="1" applyFill="1" applyBorder="1" applyAlignment="1">
      <alignment horizontal="center" vertical="center" wrapText="1"/>
    </xf>
    <xf numFmtId="0" fontId="19" fillId="0" borderId="48" xfId="0" applyFont="1" applyBorder="1" applyAlignment="1">
      <alignment vertical="center" wrapText="1"/>
    </xf>
    <xf numFmtId="0" fontId="19" fillId="0" borderId="0" xfId="0" applyFont="1" applyBorder="1" applyAlignment="1">
      <alignment vertical="center" wrapText="1"/>
    </xf>
    <xf numFmtId="0" fontId="19" fillId="0" borderId="59" xfId="0" applyFont="1" applyBorder="1" applyAlignment="1">
      <alignment vertical="center" wrapText="1"/>
    </xf>
    <xf numFmtId="3" fontId="17" fillId="0" borderId="48" xfId="0" applyNumberFormat="1" applyFont="1" applyBorder="1" applyAlignment="1">
      <alignment horizontal="center" vertical="center"/>
    </xf>
    <xf numFmtId="0" fontId="19" fillId="0" borderId="15" xfId="0" applyFont="1" applyBorder="1" applyAlignment="1">
      <alignment vertical="center" wrapText="1"/>
    </xf>
    <xf numFmtId="0" fontId="19" fillId="0" borderId="22" xfId="0" applyFont="1" applyBorder="1" applyAlignment="1">
      <alignment vertical="center" wrapText="1"/>
    </xf>
    <xf numFmtId="0" fontId="19" fillId="0" borderId="61" xfId="0" applyFont="1" applyBorder="1" applyAlignment="1">
      <alignment vertical="center" wrapText="1"/>
    </xf>
    <xf numFmtId="3" fontId="19" fillId="0" borderId="28" xfId="0" applyNumberFormat="1" applyFont="1" applyBorder="1" applyAlignment="1">
      <alignment horizontal="center" vertical="center"/>
    </xf>
    <xf numFmtId="3" fontId="15" fillId="0" borderId="33" xfId="0" applyNumberFormat="1" applyFont="1" applyBorder="1" applyAlignment="1">
      <alignment horizontal="center" vertical="center"/>
    </xf>
    <xf numFmtId="0" fontId="20" fillId="0" borderId="10" xfId="0" applyFont="1" applyBorder="1" applyAlignment="1">
      <alignment horizontal="center" vertical="center" wrapText="1"/>
    </xf>
    <xf numFmtId="3" fontId="15" fillId="0" borderId="34" xfId="0" applyNumberFormat="1" applyFont="1" applyBorder="1" applyAlignment="1">
      <alignment horizontal="center" vertical="center"/>
    </xf>
    <xf numFmtId="184" fontId="20" fillId="0" borderId="31" xfId="0" applyNumberFormat="1" applyFont="1" applyFill="1" applyBorder="1" applyAlignment="1">
      <alignment horizontal="center" vertical="center"/>
    </xf>
    <xf numFmtId="0" fontId="20" fillId="0" borderId="45" xfId="0" applyFont="1" applyBorder="1" applyAlignment="1">
      <alignment horizontal="left" vertical="center" wrapText="1"/>
    </xf>
    <xf numFmtId="0" fontId="20" fillId="0" borderId="62" xfId="0" applyFont="1" applyBorder="1" applyAlignment="1">
      <alignment horizontal="center" vertical="center" wrapText="1"/>
    </xf>
    <xf numFmtId="0" fontId="19" fillId="0" borderId="12" xfId="0" applyFont="1" applyBorder="1" applyAlignment="1">
      <alignment horizontal="left" vertical="center" wrapText="1"/>
    </xf>
    <xf numFmtId="3" fontId="19" fillId="0" borderId="13" xfId="0" applyNumberFormat="1" applyFont="1" applyFill="1" applyBorder="1" applyAlignment="1">
      <alignment horizontal="center" vertical="center" wrapText="1"/>
    </xf>
    <xf numFmtId="3" fontId="19" fillId="0" borderId="45" xfId="0" applyNumberFormat="1" applyFont="1" applyBorder="1" applyAlignment="1">
      <alignment horizontal="center" vertical="center"/>
    </xf>
    <xf numFmtId="3" fontId="15" fillId="0" borderId="49" xfId="0" applyNumberFormat="1" applyFont="1" applyBorder="1" applyAlignment="1">
      <alignment horizontal="center" vertical="center"/>
    </xf>
    <xf numFmtId="2" fontId="19" fillId="0" borderId="22" xfId="0" applyNumberFormat="1" applyFont="1" applyBorder="1" applyAlignment="1">
      <alignment vertical="center" wrapText="1"/>
    </xf>
    <xf numFmtId="184" fontId="19" fillId="0" borderId="14" xfId="0" applyNumberFormat="1" applyFont="1" applyFill="1" applyBorder="1" applyAlignment="1">
      <alignment horizontal="center" vertical="center" wrapText="1"/>
    </xf>
    <xf numFmtId="3" fontId="17" fillId="0" borderId="28" xfId="0" applyNumberFormat="1" applyFont="1" applyBorder="1" applyAlignment="1">
      <alignment horizontal="center" vertical="center"/>
    </xf>
    <xf numFmtId="3" fontId="17" fillId="0" borderId="13" xfId="0" applyNumberFormat="1" applyFont="1" applyBorder="1" applyAlignment="1">
      <alignment horizontal="center" vertical="center"/>
    </xf>
    <xf numFmtId="184" fontId="20" fillId="0" borderId="44" xfId="0" applyNumberFormat="1" applyFont="1" applyBorder="1" applyAlignment="1">
      <alignment horizontal="center" vertical="center" wrapText="1"/>
    </xf>
    <xf numFmtId="3" fontId="17" fillId="0" borderId="45" xfId="0" applyNumberFormat="1" applyFont="1" applyBorder="1" applyAlignment="1">
      <alignment horizontal="center" vertical="center"/>
    </xf>
    <xf numFmtId="0" fontId="15" fillId="0" borderId="21" xfId="0" applyFont="1" applyBorder="1" applyAlignment="1">
      <alignment horizontal="center" vertical="top"/>
    </xf>
    <xf numFmtId="0" fontId="15" fillId="0" borderId="36" xfId="0" applyFont="1" applyBorder="1" applyAlignment="1">
      <alignment horizontal="center" vertical="top"/>
    </xf>
    <xf numFmtId="0" fontId="15" fillId="0" borderId="21" xfId="0" applyFont="1" applyFill="1" applyBorder="1" applyAlignment="1">
      <alignment horizontal="center" vertical="top"/>
    </xf>
    <xf numFmtId="0" fontId="19" fillId="0" borderId="15" xfId="0" applyFont="1" applyFill="1" applyBorder="1" applyAlignment="1">
      <alignment vertical="center" wrapText="1"/>
    </xf>
    <xf numFmtId="0" fontId="19" fillId="0" borderId="22" xfId="0" applyFont="1" applyFill="1" applyBorder="1" applyAlignment="1">
      <alignment vertical="center" wrapText="1"/>
    </xf>
    <xf numFmtId="0" fontId="19" fillId="0" borderId="61" xfId="0" applyFont="1" applyFill="1" applyBorder="1" applyAlignment="1">
      <alignment vertical="center" wrapText="1"/>
    </xf>
    <xf numFmtId="3" fontId="17" fillId="0" borderId="15"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5" fillId="0" borderId="0" xfId="0" applyFont="1" applyFill="1" applyAlignment="1">
      <alignment/>
    </xf>
    <xf numFmtId="0" fontId="15" fillId="0" borderId="43" xfId="0" applyFont="1" applyFill="1" applyBorder="1" applyAlignment="1">
      <alignment horizontal="center" vertical="top"/>
    </xf>
    <xf numFmtId="0" fontId="20" fillId="0" borderId="11" xfId="0" applyFont="1" applyFill="1" applyBorder="1" applyAlignment="1">
      <alignment/>
    </xf>
    <xf numFmtId="0" fontId="20" fillId="0" borderId="11" xfId="0" applyFont="1" applyFill="1" applyBorder="1" applyAlignment="1">
      <alignment horizontal="center"/>
    </xf>
    <xf numFmtId="0" fontId="20" fillId="0" borderId="28" xfId="0" applyFont="1" applyFill="1" applyBorder="1" applyAlignment="1">
      <alignment horizontal="center" vertical="center" wrapText="1"/>
    </xf>
    <xf numFmtId="184" fontId="20" fillId="0" borderId="26" xfId="0" applyNumberFormat="1" applyFont="1" applyFill="1" applyBorder="1" applyAlignment="1">
      <alignment horizontal="center" vertical="center" wrapText="1"/>
    </xf>
    <xf numFmtId="3" fontId="17" fillId="0" borderId="28" xfId="0" applyNumberFormat="1" applyFont="1" applyFill="1" applyBorder="1" applyAlignment="1">
      <alignment horizontal="center" vertical="center"/>
    </xf>
    <xf numFmtId="3" fontId="15" fillId="0" borderId="33" xfId="0" applyNumberFormat="1" applyFont="1" applyFill="1" applyBorder="1" applyAlignment="1">
      <alignment horizontal="center" vertical="center"/>
    </xf>
    <xf numFmtId="3" fontId="17" fillId="0" borderId="13"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0" fontId="31" fillId="0" borderId="12" xfId="0" applyFont="1" applyFill="1" applyBorder="1" applyAlignment="1">
      <alignment horizontal="left" vertical="center" wrapText="1"/>
    </xf>
    <xf numFmtId="0" fontId="31" fillId="0" borderId="12" xfId="0" applyFont="1" applyFill="1" applyBorder="1" applyAlignment="1">
      <alignment horizontal="center" vertical="center" wrapText="1"/>
    </xf>
    <xf numFmtId="4" fontId="31" fillId="0" borderId="12" xfId="0" applyNumberFormat="1" applyFont="1" applyFill="1" applyBorder="1" applyAlignment="1">
      <alignment horizontal="center" vertical="center" wrapText="1"/>
    </xf>
    <xf numFmtId="4" fontId="31" fillId="0" borderId="45" xfId="0" applyNumberFormat="1" applyFont="1" applyFill="1" applyBorder="1" applyAlignment="1">
      <alignment horizontal="center" vertical="center" wrapText="1"/>
    </xf>
    <xf numFmtId="3" fontId="20" fillId="0" borderId="31" xfId="0" applyNumberFormat="1" applyFont="1" applyFill="1" applyBorder="1" applyAlignment="1">
      <alignment horizontal="center" vertical="center" wrapText="1"/>
    </xf>
    <xf numFmtId="0" fontId="17" fillId="0" borderId="23" xfId="0" applyFont="1" applyBorder="1" applyAlignment="1">
      <alignment vertical="center"/>
    </xf>
    <xf numFmtId="0" fontId="17" fillId="0" borderId="61" xfId="0" applyFont="1" applyBorder="1" applyAlignment="1">
      <alignment vertical="center"/>
    </xf>
    <xf numFmtId="0" fontId="17" fillId="0" borderId="22" xfId="0" applyFont="1" applyBorder="1" applyAlignment="1">
      <alignment vertical="center"/>
    </xf>
    <xf numFmtId="3" fontId="15" fillId="0" borderId="0" xfId="0" applyNumberFormat="1" applyFont="1" applyAlignment="1">
      <alignment horizontal="center"/>
    </xf>
    <xf numFmtId="0" fontId="16" fillId="0" borderId="0" xfId="0" applyFont="1" applyAlignment="1">
      <alignment vertical="center"/>
    </xf>
    <xf numFmtId="0" fontId="24" fillId="0" borderId="0" xfId="0" applyFont="1" applyAlignment="1">
      <alignment vertical="center"/>
    </xf>
    <xf numFmtId="0" fontId="20" fillId="0" borderId="53" xfId="0" applyFont="1" applyBorder="1" applyAlignment="1">
      <alignment horizontal="left" vertical="center" wrapText="1"/>
    </xf>
    <xf numFmtId="0" fontId="15" fillId="0" borderId="12" xfId="0" applyFont="1" applyBorder="1" applyAlignment="1">
      <alignment/>
    </xf>
    <xf numFmtId="186" fontId="20" fillId="36" borderId="44" xfId="0" applyNumberFormat="1" applyFont="1" applyFill="1" applyBorder="1" applyAlignment="1">
      <alignment horizontal="center" vertical="center" wrapText="1"/>
    </xf>
    <xf numFmtId="3" fontId="20" fillId="0" borderId="42" xfId="0" applyNumberFormat="1" applyFont="1" applyFill="1" applyBorder="1" applyAlignment="1">
      <alignment horizontal="center" vertical="center"/>
    </xf>
    <xf numFmtId="0" fontId="22" fillId="0" borderId="58" xfId="0" applyFont="1" applyBorder="1" applyAlignment="1">
      <alignment vertical="center" wrapText="1"/>
    </xf>
    <xf numFmtId="0" fontId="22" fillId="0" borderId="63" xfId="0" applyFont="1" applyBorder="1" applyAlignment="1">
      <alignment vertical="center" wrapText="1"/>
    </xf>
    <xf numFmtId="2" fontId="22" fillId="0" borderId="63" xfId="0" applyNumberFormat="1" applyFont="1" applyBorder="1" applyAlignment="1">
      <alignment vertical="center" wrapText="1"/>
    </xf>
    <xf numFmtId="3" fontId="19" fillId="0" borderId="50" xfId="0" applyNumberFormat="1" applyFont="1" applyBorder="1" applyAlignment="1">
      <alignment horizontal="center" vertical="center" wrapText="1"/>
    </xf>
    <xf numFmtId="3" fontId="19" fillId="0" borderId="64" xfId="0" applyNumberFormat="1" applyFont="1" applyBorder="1" applyAlignment="1">
      <alignment horizontal="center" vertical="center" wrapText="1"/>
    </xf>
    <xf numFmtId="3" fontId="19" fillId="0" borderId="58" xfId="0" applyNumberFormat="1" applyFont="1" applyBorder="1" applyAlignment="1">
      <alignment horizontal="center" vertical="center" wrapText="1"/>
    </xf>
    <xf numFmtId="3" fontId="20" fillId="0" borderId="25" xfId="0" applyNumberFormat="1" applyFont="1" applyBorder="1" applyAlignment="1">
      <alignment horizontal="center" vertical="center"/>
    </xf>
    <xf numFmtId="0" fontId="15" fillId="0" borderId="35" xfId="0" applyFont="1" applyBorder="1" applyAlignment="1">
      <alignment horizontal="center" vertical="center"/>
    </xf>
    <xf numFmtId="0" fontId="20" fillId="0" borderId="65" xfId="0" applyFont="1" applyBorder="1" applyAlignment="1">
      <alignment horizontal="center" vertical="center" wrapText="1"/>
    </xf>
    <xf numFmtId="0" fontId="32" fillId="0" borderId="31" xfId="0" applyFont="1" applyBorder="1" applyAlignment="1">
      <alignment horizontal="left" vertical="center" wrapText="1"/>
    </xf>
    <xf numFmtId="0" fontId="31" fillId="0" borderId="65" xfId="0" applyFont="1" applyBorder="1" applyAlignment="1">
      <alignment horizontal="center" vertical="center" wrapText="1"/>
    </xf>
    <xf numFmtId="0" fontId="32" fillId="0" borderId="39" xfId="0" applyFont="1" applyBorder="1" applyAlignment="1">
      <alignment horizontal="left" vertical="center" wrapText="1"/>
    </xf>
    <xf numFmtId="0" fontId="20" fillId="0" borderId="56" xfId="0" applyFont="1" applyFill="1" applyBorder="1" applyAlignment="1">
      <alignment horizontal="center" vertical="center" wrapText="1"/>
    </xf>
    <xf numFmtId="0" fontId="20" fillId="0" borderId="57" xfId="0" applyFont="1" applyBorder="1" applyAlignment="1">
      <alignment horizontal="center" vertical="center" wrapText="1"/>
    </xf>
    <xf numFmtId="0" fontId="31" fillId="0" borderId="66" xfId="0" applyFont="1" applyBorder="1" applyAlignment="1">
      <alignment horizontal="center" vertical="center" wrapText="1"/>
    </xf>
    <xf numFmtId="0" fontId="20" fillId="0" borderId="17" xfId="0" applyFont="1" applyBorder="1" applyAlignment="1">
      <alignment vertical="center"/>
    </xf>
    <xf numFmtId="0" fontId="20" fillId="0" borderId="38" xfId="0" applyFont="1" applyFill="1" applyBorder="1" applyAlignment="1">
      <alignment horizontal="left" vertical="center" wrapText="1"/>
    </xf>
    <xf numFmtId="1" fontId="20" fillId="0" borderId="38" xfId="0" applyNumberFormat="1" applyFont="1" applyFill="1" applyBorder="1" applyAlignment="1">
      <alignment horizontal="center" vertical="center" wrapText="1"/>
    </xf>
    <xf numFmtId="183" fontId="20" fillId="0" borderId="38" xfId="0" applyNumberFormat="1" applyFont="1" applyFill="1" applyBorder="1" applyAlignment="1">
      <alignment horizontal="center" vertical="center" wrapText="1"/>
    </xf>
    <xf numFmtId="0" fontId="20" fillId="0" borderId="67" xfId="0" applyFont="1" applyFill="1" applyBorder="1" applyAlignment="1">
      <alignment horizontal="center" vertical="center" wrapText="1"/>
    </xf>
    <xf numFmtId="1" fontId="20" fillId="0" borderId="65" xfId="0" applyNumberFormat="1" applyFont="1" applyBorder="1" applyAlignment="1">
      <alignment horizontal="center" vertical="center" wrapText="1"/>
    </xf>
    <xf numFmtId="0" fontId="20" fillId="0" borderId="65" xfId="0" applyFont="1" applyBorder="1" applyAlignment="1">
      <alignment horizontal="center" vertical="center" wrapText="1"/>
    </xf>
    <xf numFmtId="0" fontId="20" fillId="0" borderId="39" xfId="0" applyFont="1" applyBorder="1" applyAlignment="1">
      <alignment vertical="center"/>
    </xf>
    <xf numFmtId="0" fontId="15" fillId="0" borderId="56" xfId="0" applyFont="1" applyBorder="1" applyAlignment="1">
      <alignment/>
    </xf>
    <xf numFmtId="0" fontId="20" fillId="0" borderId="56" xfId="0" applyFont="1" applyFill="1" applyBorder="1" applyAlignment="1">
      <alignment horizontal="left" vertical="center" wrapText="1"/>
    </xf>
    <xf numFmtId="0" fontId="20" fillId="0" borderId="56" xfId="0" applyFont="1" applyFill="1" applyBorder="1" applyAlignment="1">
      <alignment horizontal="center" vertical="center" wrapText="1"/>
    </xf>
    <xf numFmtId="183" fontId="20" fillId="0" borderId="56" xfId="0" applyNumberFormat="1" applyFont="1" applyFill="1" applyBorder="1" applyAlignment="1">
      <alignment horizontal="center" vertical="center" wrapText="1"/>
    </xf>
    <xf numFmtId="1" fontId="20" fillId="0" borderId="66" xfId="0" applyNumberFormat="1" applyFont="1" applyFill="1" applyBorder="1" applyAlignment="1">
      <alignment horizontal="center" vertical="center" wrapText="1"/>
    </xf>
    <xf numFmtId="182" fontId="17" fillId="0" borderId="68" xfId="0" applyNumberFormat="1" applyFont="1" applyBorder="1" applyAlignment="1">
      <alignment horizontal="center"/>
    </xf>
    <xf numFmtId="171" fontId="17" fillId="0" borderId="16" xfId="60" applyFont="1" applyBorder="1" applyAlignment="1">
      <alignment horizontal="center" vertical="center"/>
    </xf>
    <xf numFmtId="171" fontId="17" fillId="0" borderId="21" xfId="60" applyFont="1" applyBorder="1" applyAlignment="1">
      <alignment horizontal="center" vertical="center"/>
    </xf>
    <xf numFmtId="171" fontId="21" fillId="0" borderId="16" xfId="60" applyFont="1" applyBorder="1" applyAlignment="1">
      <alignment horizontal="center" vertical="center"/>
    </xf>
    <xf numFmtId="0" fontId="19" fillId="0" borderId="23" xfId="0" applyFont="1" applyBorder="1" applyAlignment="1">
      <alignment vertical="center" wrapText="1"/>
    </xf>
    <xf numFmtId="0" fontId="19" fillId="0" borderId="24" xfId="0" applyFont="1" applyBorder="1" applyAlignment="1">
      <alignment vertical="center" wrapText="1"/>
    </xf>
    <xf numFmtId="171" fontId="19" fillId="0" borderId="16" xfId="60" applyFont="1" applyBorder="1" applyAlignment="1">
      <alignment horizontal="center" vertical="center" wrapText="1"/>
    </xf>
    <xf numFmtId="171" fontId="19" fillId="0" borderId="21" xfId="60" applyFont="1" applyBorder="1" applyAlignment="1">
      <alignment horizontal="center" vertical="center" wrapText="1"/>
    </xf>
    <xf numFmtId="171" fontId="19" fillId="0" borderId="16" xfId="60" applyFont="1" applyBorder="1" applyAlignment="1">
      <alignment horizontal="center" vertical="center"/>
    </xf>
    <xf numFmtId="0" fontId="20" fillId="36" borderId="47" xfId="0" applyFont="1" applyFill="1" applyBorder="1" applyAlignment="1">
      <alignment horizontal="center" vertical="center" wrapText="1"/>
    </xf>
    <xf numFmtId="2" fontId="20" fillId="0" borderId="47" xfId="0" applyNumberFormat="1" applyFont="1" applyBorder="1" applyAlignment="1">
      <alignment horizontal="center" vertical="center" wrapText="1"/>
    </xf>
    <xf numFmtId="188" fontId="20" fillId="36" borderId="34" xfId="52" applyNumberFormat="1" applyFont="1" applyFill="1" applyBorder="1" applyAlignment="1" applyProtection="1">
      <alignment horizontal="center" vertical="center"/>
      <protection hidden="1"/>
    </xf>
    <xf numFmtId="171" fontId="20" fillId="0" borderId="21" xfId="60" applyFont="1" applyBorder="1" applyAlignment="1">
      <alignment horizontal="center" vertical="center" wrapText="1"/>
    </xf>
    <xf numFmtId="171" fontId="17" fillId="0" borderId="25" xfId="60" applyFont="1" applyBorder="1" applyAlignment="1">
      <alignment horizontal="center" vertical="center"/>
    </xf>
    <xf numFmtId="171" fontId="17" fillId="0" borderId="41" xfId="60" applyFont="1" applyBorder="1" applyAlignment="1">
      <alignment horizontal="center" vertical="center"/>
    </xf>
    <xf numFmtId="0" fontId="17" fillId="0" borderId="16" xfId="0" applyFont="1" applyBorder="1" applyAlignment="1">
      <alignment horizontal="center" vertical="center"/>
    </xf>
    <xf numFmtId="0" fontId="19" fillId="36" borderId="21" xfId="0" applyFont="1" applyFill="1" applyBorder="1" applyAlignment="1">
      <alignment horizontal="left"/>
    </xf>
    <xf numFmtId="0" fontId="19" fillId="36" borderId="23" xfId="0" applyFont="1" applyFill="1" applyBorder="1" applyAlignment="1">
      <alignment horizontal="left"/>
    </xf>
    <xf numFmtId="0" fontId="19" fillId="36" borderId="22" xfId="0" applyFont="1" applyFill="1" applyBorder="1" applyAlignment="1">
      <alignment horizontal="left"/>
    </xf>
    <xf numFmtId="0" fontId="19" fillId="36" borderId="24" xfId="0" applyFont="1" applyFill="1" applyBorder="1" applyAlignment="1">
      <alignment horizontal="left"/>
    </xf>
    <xf numFmtId="171" fontId="9" fillId="0" borderId="21" xfId="60" applyFont="1" applyBorder="1" applyAlignment="1">
      <alignment horizontal="center" vertical="center" wrapText="1"/>
    </xf>
    <xf numFmtId="188" fontId="19" fillId="36" borderId="34" xfId="52" applyNumberFormat="1" applyFont="1" applyFill="1" applyBorder="1" applyAlignment="1" applyProtection="1">
      <alignment horizontal="center" vertical="center"/>
      <protection hidden="1"/>
    </xf>
    <xf numFmtId="171" fontId="20" fillId="0" borderId="16" xfId="60" applyFont="1" applyFill="1" applyBorder="1" applyAlignment="1">
      <alignment horizontal="center" vertical="center"/>
    </xf>
    <xf numFmtId="171" fontId="17" fillId="0" borderId="21" xfId="60" applyFont="1" applyBorder="1" applyAlignment="1">
      <alignment horizontal="center" vertical="center" wrapText="1"/>
    </xf>
    <xf numFmtId="171" fontId="19" fillId="0" borderId="16" xfId="60" applyFont="1" applyFill="1" applyBorder="1" applyAlignment="1">
      <alignment horizontal="center" vertical="center"/>
    </xf>
    <xf numFmtId="2" fontId="20" fillId="0" borderId="11" xfId="57" applyNumberFormat="1" applyFont="1" applyBorder="1" applyAlignment="1">
      <alignment horizontal="center" vertical="center" wrapText="1"/>
    </xf>
    <xf numFmtId="183" fontId="20" fillId="0" borderId="11" xfId="0" applyNumberFormat="1" applyFont="1" applyBorder="1" applyAlignment="1">
      <alignment horizontal="center" vertical="center" wrapText="1"/>
    </xf>
    <xf numFmtId="188" fontId="20" fillId="0" borderId="29" xfId="52" applyNumberFormat="1" applyFont="1" applyFill="1" applyBorder="1" applyAlignment="1" applyProtection="1">
      <alignment horizontal="center" vertical="center"/>
      <protection hidden="1"/>
    </xf>
    <xf numFmtId="171" fontId="15" fillId="0" borderId="37" xfId="0" applyNumberFormat="1" applyFont="1" applyBorder="1" applyAlignment="1">
      <alignment horizontal="center" vertical="center" wrapText="1"/>
    </xf>
    <xf numFmtId="185" fontId="20" fillId="0" borderId="12" xfId="57" applyNumberFormat="1" applyFont="1" applyBorder="1" applyAlignment="1">
      <alignment horizontal="center" vertical="center" wrapText="1"/>
    </xf>
    <xf numFmtId="171" fontId="20" fillId="0" borderId="33" xfId="0" applyNumberFormat="1" applyFont="1" applyBorder="1" applyAlignment="1">
      <alignment horizontal="center" vertical="center"/>
    </xf>
    <xf numFmtId="171" fontId="15" fillId="0" borderId="35" xfId="0" applyNumberFormat="1" applyFont="1" applyBorder="1" applyAlignment="1">
      <alignment horizontal="center" vertical="center" wrapText="1"/>
    </xf>
    <xf numFmtId="171" fontId="20" fillId="0" borderId="16" xfId="60" applyFont="1" applyBorder="1" applyAlignment="1">
      <alignment horizontal="center" vertical="center"/>
    </xf>
    <xf numFmtId="171" fontId="10" fillId="0" borderId="35" xfId="0" applyNumberFormat="1" applyFont="1" applyBorder="1" applyAlignment="1">
      <alignment horizontal="center" vertical="center" wrapText="1"/>
    </xf>
    <xf numFmtId="49" fontId="20" fillId="0" borderId="32" xfId="0" applyNumberFormat="1" applyFont="1" applyBorder="1" applyAlignment="1">
      <alignment horizontal="left" vertical="center" wrapText="1"/>
    </xf>
    <xf numFmtId="0" fontId="17" fillId="0" borderId="21" xfId="0" applyFont="1" applyBorder="1" applyAlignment="1">
      <alignment horizontal="center" vertical="center"/>
    </xf>
    <xf numFmtId="171" fontId="20" fillId="0" borderId="34" xfId="0" applyNumberFormat="1" applyFont="1" applyBorder="1" applyAlignment="1">
      <alignment horizontal="center" vertical="center"/>
    </xf>
    <xf numFmtId="171" fontId="20" fillId="0" borderId="34" xfId="0" applyNumberFormat="1" applyFont="1" applyBorder="1" applyAlignment="1">
      <alignment horizontal="center" vertical="center"/>
    </xf>
    <xf numFmtId="183" fontId="20" fillId="0" borderId="12" xfId="0" applyNumberFormat="1" applyFont="1" applyBorder="1" applyAlignment="1">
      <alignment vertical="center" wrapText="1"/>
    </xf>
    <xf numFmtId="0" fontId="20" fillId="0" borderId="5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5" xfId="0" applyFont="1" applyBorder="1" applyAlignment="1">
      <alignment horizontal="center" vertical="center" wrapText="1"/>
    </xf>
    <xf numFmtId="171" fontId="17" fillId="0" borderId="22" xfId="60" applyFont="1" applyFill="1" applyBorder="1" applyAlignment="1">
      <alignment horizontal="center" vertical="center" wrapText="1"/>
    </xf>
    <xf numFmtId="0" fontId="15" fillId="0" borderId="0" xfId="0" applyFont="1" applyAlignment="1">
      <alignment horizontal="left" vertical="center"/>
    </xf>
    <xf numFmtId="0" fontId="20" fillId="0" borderId="12" xfId="0" applyFont="1" applyBorder="1" applyAlignment="1">
      <alignment horizontal="center" vertical="center"/>
    </xf>
    <xf numFmtId="171" fontId="9" fillId="0" borderId="19" xfId="60" applyFont="1" applyBorder="1" applyAlignment="1">
      <alignment horizontal="center" vertical="center" wrapText="1"/>
    </xf>
    <xf numFmtId="171" fontId="19" fillId="0" borderId="46" xfId="60" applyFont="1" applyBorder="1" applyAlignment="1">
      <alignment horizontal="center" vertical="center"/>
    </xf>
    <xf numFmtId="171" fontId="20" fillId="0" borderId="25" xfId="60" applyFont="1" applyBorder="1" applyAlignment="1">
      <alignment horizontal="center" vertical="center"/>
    </xf>
    <xf numFmtId="171" fontId="9" fillId="0" borderId="41" xfId="60" applyFont="1" applyBorder="1" applyAlignment="1">
      <alignment horizontal="center" vertical="center" wrapText="1"/>
    </xf>
    <xf numFmtId="171" fontId="19" fillId="0" borderId="25" xfId="60" applyFont="1" applyBorder="1" applyAlignment="1">
      <alignment horizontal="center" vertical="center"/>
    </xf>
    <xf numFmtId="188" fontId="20" fillId="0" borderId="34" xfId="52" applyNumberFormat="1" applyFont="1" applyFill="1" applyBorder="1" applyAlignment="1" applyProtection="1">
      <alignment horizontal="center" vertical="center"/>
      <protection hidden="1"/>
    </xf>
    <xf numFmtId="1" fontId="20" fillId="0" borderId="40" xfId="0" applyNumberFormat="1" applyFont="1" applyFill="1" applyBorder="1" applyAlignment="1">
      <alignment horizontal="center" vertical="center" wrapText="1"/>
    </xf>
    <xf numFmtId="171" fontId="10" fillId="0" borderId="69" xfId="0" applyNumberFormat="1" applyFont="1" applyBorder="1" applyAlignment="1">
      <alignment horizontal="center" vertical="center" wrapText="1"/>
    </xf>
    <xf numFmtId="171" fontId="10" fillId="0" borderId="70" xfId="0" applyNumberFormat="1" applyFont="1" applyBorder="1" applyAlignment="1">
      <alignment horizontal="center" vertical="center" wrapText="1"/>
    </xf>
    <xf numFmtId="2" fontId="15" fillId="0" borderId="70" xfId="0" applyNumberFormat="1" applyFont="1" applyBorder="1" applyAlignment="1">
      <alignment horizontal="center" vertical="center" wrapText="1"/>
    </xf>
    <xf numFmtId="1" fontId="20" fillId="0" borderId="71" xfId="0" applyNumberFormat="1" applyFont="1" applyFill="1" applyBorder="1" applyAlignment="1">
      <alignment horizontal="center" vertical="center" wrapText="1"/>
    </xf>
    <xf numFmtId="2" fontId="20" fillId="0" borderId="34" xfId="0" applyNumberFormat="1" applyFont="1" applyBorder="1" applyAlignment="1">
      <alignment horizontal="center" vertical="center"/>
    </xf>
    <xf numFmtId="0" fontId="20" fillId="0" borderId="54" xfId="0" applyFont="1" applyBorder="1" applyAlignment="1">
      <alignment horizontal="center" vertical="center"/>
    </xf>
    <xf numFmtId="171" fontId="20" fillId="0" borderId="49" xfId="0" applyNumberFormat="1" applyFont="1" applyBorder="1" applyAlignment="1">
      <alignment horizontal="center" vertical="center"/>
    </xf>
    <xf numFmtId="171" fontId="10" fillId="0" borderId="72" xfId="0" applyNumberFormat="1" applyFont="1" applyBorder="1" applyAlignment="1">
      <alignment horizontal="center" vertical="center" wrapText="1"/>
    </xf>
    <xf numFmtId="171" fontId="20" fillId="0" borderId="49" xfId="0" applyNumberFormat="1" applyFont="1" applyBorder="1" applyAlignment="1">
      <alignment horizontal="center" vertical="center"/>
    </xf>
    <xf numFmtId="0" fontId="20" fillId="0" borderId="32" xfId="0" applyFont="1" applyFill="1" applyBorder="1" applyAlignment="1">
      <alignment horizontal="left" vertical="center" wrapText="1"/>
    </xf>
    <xf numFmtId="0" fontId="19" fillId="0" borderId="12" xfId="0" applyFont="1" applyBorder="1" applyAlignment="1">
      <alignment vertical="center"/>
    </xf>
    <xf numFmtId="0" fontId="15" fillId="0" borderId="17" xfId="0" applyFont="1" applyBorder="1" applyAlignment="1">
      <alignment horizontal="center" vertical="center"/>
    </xf>
    <xf numFmtId="0" fontId="15" fillId="0" borderId="12" xfId="0" applyFont="1" applyBorder="1" applyAlignment="1">
      <alignment vertical="top"/>
    </xf>
    <xf numFmtId="171" fontId="20" fillId="0" borderId="30" xfId="0" applyNumberFormat="1" applyFont="1" applyBorder="1" applyAlignment="1">
      <alignment horizontal="center" vertical="center" wrapText="1"/>
    </xf>
    <xf numFmtId="4" fontId="20" fillId="0" borderId="33" xfId="0" applyNumberFormat="1" applyFont="1" applyBorder="1" applyAlignment="1">
      <alignment horizontal="center" vertical="center" wrapText="1"/>
    </xf>
    <xf numFmtId="4" fontId="5" fillId="0" borderId="30" xfId="0" applyNumberFormat="1" applyFont="1" applyBorder="1" applyAlignment="1">
      <alignment horizontal="center" vertical="center" wrapText="1"/>
    </xf>
    <xf numFmtId="4" fontId="20" fillId="0" borderId="49" xfId="0" applyNumberFormat="1" applyFont="1" applyBorder="1" applyAlignment="1">
      <alignment horizontal="center" vertical="center" wrapText="1"/>
    </xf>
    <xf numFmtId="3" fontId="17" fillId="0" borderId="49" xfId="0" applyNumberFormat="1" applyFont="1" applyBorder="1" applyAlignment="1">
      <alignment horizontal="center" vertical="center"/>
    </xf>
    <xf numFmtId="4" fontId="20" fillId="0" borderId="49" xfId="0" applyNumberFormat="1" applyFont="1" applyBorder="1" applyAlignment="1">
      <alignment horizontal="center" vertical="center"/>
    </xf>
    <xf numFmtId="4" fontId="9" fillId="0" borderId="16" xfId="0" applyNumberFormat="1" applyFont="1" applyBorder="1" applyAlignment="1">
      <alignment horizontal="center" vertical="center" wrapText="1"/>
    </xf>
    <xf numFmtId="2" fontId="20" fillId="0" borderId="16" xfId="0" applyNumberFormat="1" applyFont="1" applyBorder="1" applyAlignment="1">
      <alignment horizontal="center" vertical="center" wrapText="1"/>
    </xf>
    <xf numFmtId="2" fontId="20" fillId="0" borderId="22" xfId="0" applyNumberFormat="1" applyFont="1" applyBorder="1" applyAlignment="1">
      <alignment horizontal="center" vertical="center" wrapText="1"/>
    </xf>
    <xf numFmtId="4" fontId="19" fillId="0" borderId="35" xfId="0" applyNumberFormat="1" applyFont="1" applyBorder="1" applyAlignment="1">
      <alignment horizontal="center" vertical="center" wrapText="1"/>
    </xf>
    <xf numFmtId="2" fontId="20" fillId="0" borderId="73" xfId="0" applyNumberFormat="1" applyFont="1" applyBorder="1" applyAlignment="1">
      <alignment horizontal="center" vertical="center" wrapText="1"/>
    </xf>
    <xf numFmtId="4" fontId="19" fillId="0" borderId="34" xfId="0" applyNumberFormat="1" applyFont="1" applyBorder="1" applyAlignment="1">
      <alignment horizontal="center" vertical="center" wrapText="1"/>
    </xf>
    <xf numFmtId="2" fontId="20" fillId="0" borderId="40" xfId="0" applyNumberFormat="1" applyFont="1" applyBorder="1" applyAlignment="1">
      <alignment horizontal="center" vertical="center" wrapText="1"/>
    </xf>
    <xf numFmtId="4" fontId="19" fillId="0" borderId="70" xfId="0" applyNumberFormat="1" applyFont="1" applyBorder="1" applyAlignment="1">
      <alignment horizontal="center" vertical="center" wrapText="1"/>
    </xf>
    <xf numFmtId="2" fontId="20" fillId="0" borderId="71" xfId="0" applyNumberFormat="1" applyFont="1" applyBorder="1" applyAlignment="1">
      <alignment horizontal="center" vertical="center" wrapText="1"/>
    </xf>
    <xf numFmtId="3" fontId="17" fillId="0" borderId="70" xfId="0" applyNumberFormat="1" applyFont="1" applyBorder="1" applyAlignment="1">
      <alignment horizontal="center" vertical="center" wrapText="1"/>
    </xf>
    <xf numFmtId="2" fontId="17" fillId="0" borderId="71" xfId="0" applyNumberFormat="1" applyFont="1" applyBorder="1" applyAlignment="1">
      <alignment horizontal="center" vertical="center" wrapText="1"/>
    </xf>
    <xf numFmtId="4" fontId="19" fillId="0" borderId="34" xfId="0" applyNumberFormat="1" applyFont="1" applyFill="1" applyBorder="1" applyAlignment="1">
      <alignment horizontal="center" vertical="center"/>
    </xf>
    <xf numFmtId="2" fontId="20" fillId="0" borderId="40" xfId="0" applyNumberFormat="1" applyFont="1" applyBorder="1" applyAlignment="1">
      <alignment horizontal="center" vertical="center"/>
    </xf>
    <xf numFmtId="4" fontId="19" fillId="0" borderId="30" xfId="0" applyNumberFormat="1" applyFont="1" applyBorder="1" applyAlignment="1">
      <alignment horizontal="center" vertical="center" wrapText="1"/>
    </xf>
    <xf numFmtId="4" fontId="19" fillId="0" borderId="33" xfId="0" applyNumberFormat="1" applyFont="1" applyBorder="1" applyAlignment="1">
      <alignment horizontal="center" vertical="center" wrapText="1"/>
    </xf>
    <xf numFmtId="4" fontId="19" fillId="0" borderId="10"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4" fontId="19" fillId="0" borderId="33" xfId="0" applyNumberFormat="1" applyFont="1" applyFill="1" applyBorder="1" applyAlignment="1">
      <alignment horizontal="center" vertical="center"/>
    </xf>
    <xf numFmtId="4" fontId="19" fillId="0" borderId="21" xfId="0" applyNumberFormat="1" applyFont="1" applyBorder="1" applyAlignment="1">
      <alignment horizontal="center" vertical="center" wrapText="1"/>
    </xf>
    <xf numFmtId="4" fontId="19" fillId="0" borderId="22"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2" fontId="20" fillId="0" borderId="21" xfId="0" applyNumberFormat="1" applyFont="1" applyBorder="1" applyAlignment="1">
      <alignment horizontal="center" vertical="center" wrapText="1"/>
    </xf>
    <xf numFmtId="2" fontId="20" fillId="0" borderId="24" xfId="0" applyNumberFormat="1" applyFont="1" applyBorder="1" applyAlignment="1">
      <alignment horizontal="center" vertical="center"/>
    </xf>
    <xf numFmtId="4" fontId="9" fillId="0" borderId="19"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4" fontId="9" fillId="0" borderId="41" xfId="0" applyNumberFormat="1" applyFont="1" applyBorder="1" applyAlignment="1">
      <alignment horizontal="center" vertical="center" wrapText="1"/>
    </xf>
    <xf numFmtId="3" fontId="9" fillId="0" borderId="41" xfId="0" applyNumberFormat="1" applyFont="1" applyBorder="1" applyAlignment="1">
      <alignment horizontal="center" vertical="center" wrapText="1"/>
    </xf>
    <xf numFmtId="171" fontId="15" fillId="0" borderId="16" xfId="0" applyNumberFormat="1" applyFont="1" applyBorder="1" applyAlignment="1">
      <alignment horizontal="center" vertical="center" wrapText="1"/>
    </xf>
    <xf numFmtId="0" fontId="77" fillId="0" borderId="12" xfId="0" applyFont="1" applyBorder="1" applyAlignment="1">
      <alignment horizontal="center" vertical="top" wrapText="1"/>
    </xf>
    <xf numFmtId="184" fontId="20" fillId="0" borderId="27" xfId="0" applyNumberFormat="1" applyFont="1" applyFill="1" applyBorder="1" applyAlignment="1">
      <alignment horizontal="center" vertical="center" wrapText="1"/>
    </xf>
    <xf numFmtId="3" fontId="20" fillId="0" borderId="32" xfId="0" applyNumberFormat="1" applyFont="1" applyFill="1" applyBorder="1" applyAlignment="1">
      <alignment horizontal="center" vertical="center" wrapText="1"/>
    </xf>
    <xf numFmtId="0" fontId="19" fillId="0" borderId="19" xfId="0" applyFont="1" applyFill="1" applyBorder="1" applyAlignment="1">
      <alignment vertical="center" wrapText="1"/>
    </xf>
    <xf numFmtId="0" fontId="19" fillId="0" borderId="74" xfId="0" applyFont="1" applyFill="1" applyBorder="1" applyAlignment="1">
      <alignment vertical="center" wrapText="1"/>
    </xf>
    <xf numFmtId="0" fontId="20" fillId="0" borderId="12" xfId="0" applyFont="1" applyFill="1" applyBorder="1" applyAlignment="1">
      <alignment horizontal="center"/>
    </xf>
    <xf numFmtId="0" fontId="15" fillId="0" borderId="64" xfId="0" applyFont="1" applyBorder="1" applyAlignment="1">
      <alignment horizontal="center" vertical="top"/>
    </xf>
    <xf numFmtId="0" fontId="15" fillId="0" borderId="12" xfId="0" applyFont="1" applyBorder="1" applyAlignment="1">
      <alignment horizontal="center" vertical="top"/>
    </xf>
    <xf numFmtId="0" fontId="15" fillId="0" borderId="12" xfId="0" applyFont="1" applyBorder="1" applyAlignment="1">
      <alignment horizontal="center" vertical="center"/>
    </xf>
    <xf numFmtId="0" fontId="15" fillId="0" borderId="50" xfId="0" applyFont="1" applyBorder="1" applyAlignment="1">
      <alignment horizontal="right" vertical="top"/>
    </xf>
    <xf numFmtId="0" fontId="15" fillId="0" borderId="43" xfId="0" applyFont="1" applyBorder="1" applyAlignment="1">
      <alignment horizontal="right" vertical="top"/>
    </xf>
    <xf numFmtId="0" fontId="15" fillId="0" borderId="44" xfId="0" applyFont="1" applyBorder="1" applyAlignment="1">
      <alignment horizontal="right" vertical="center"/>
    </xf>
    <xf numFmtId="0" fontId="17" fillId="0" borderId="14" xfId="0" applyFont="1" applyBorder="1" applyAlignment="1">
      <alignment vertical="center"/>
    </xf>
    <xf numFmtId="0" fontId="17" fillId="0" borderId="17" xfId="0" applyFont="1" applyBorder="1" applyAlignment="1">
      <alignment vertical="center"/>
    </xf>
    <xf numFmtId="0" fontId="17" fillId="0" borderId="17" xfId="0" applyFont="1" applyBorder="1" applyAlignment="1">
      <alignment vertical="center"/>
    </xf>
    <xf numFmtId="0" fontId="17" fillId="0" borderId="75" xfId="0" applyFont="1" applyBorder="1" applyAlignment="1">
      <alignment vertical="center"/>
    </xf>
    <xf numFmtId="0" fontId="15" fillId="0" borderId="12" xfId="0" applyFont="1" applyBorder="1" applyAlignment="1">
      <alignment vertical="center"/>
    </xf>
    <xf numFmtId="0" fontId="17" fillId="0" borderId="36" xfId="0" applyFont="1" applyBorder="1" applyAlignment="1">
      <alignment vertical="center"/>
    </xf>
    <xf numFmtId="0" fontId="17" fillId="0" borderId="12" xfId="0" applyFont="1" applyBorder="1" applyAlignment="1">
      <alignment vertical="center"/>
    </xf>
    <xf numFmtId="16" fontId="5" fillId="0" borderId="12" xfId="0" applyNumberFormat="1" applyFont="1" applyBorder="1" applyAlignment="1">
      <alignment horizontal="center" vertical="top" wrapText="1"/>
    </xf>
    <xf numFmtId="0" fontId="7" fillId="34" borderId="11" xfId="0" applyFont="1" applyFill="1" applyBorder="1" applyAlignment="1">
      <alignment vertical="top" wrapText="1"/>
    </xf>
    <xf numFmtId="0" fontId="7" fillId="34" borderId="11" xfId="0" applyFont="1" applyFill="1" applyBorder="1" applyAlignment="1">
      <alignment horizontal="center" wrapText="1"/>
    </xf>
    <xf numFmtId="171" fontId="9" fillId="34" borderId="11" xfId="60" applyFont="1" applyFill="1" applyBorder="1" applyAlignment="1">
      <alignment wrapText="1"/>
    </xf>
    <xf numFmtId="0" fontId="11" fillId="0" borderId="12" xfId="0" applyFont="1" applyFill="1" applyBorder="1" applyAlignment="1">
      <alignment horizontal="center" wrapText="1"/>
    </xf>
    <xf numFmtId="171" fontId="12" fillId="0" borderId="12" xfId="60" applyFont="1" applyFill="1" applyBorder="1" applyAlignment="1">
      <alignment wrapText="1"/>
    </xf>
    <xf numFmtId="171" fontId="14" fillId="0" borderId="12" xfId="60" applyFont="1" applyFill="1" applyBorder="1" applyAlignment="1">
      <alignment wrapText="1"/>
    </xf>
    <xf numFmtId="0" fontId="5" fillId="0" borderId="0" xfId="0" applyFont="1" applyBorder="1" applyAlignment="1">
      <alignment vertical="top" wrapText="1"/>
    </xf>
    <xf numFmtId="0" fontId="5" fillId="0" borderId="0" xfId="0" applyFont="1" applyBorder="1" applyAlignment="1">
      <alignment horizontal="center" wrapText="1"/>
    </xf>
    <xf numFmtId="0" fontId="5" fillId="0" borderId="54" xfId="0" applyFont="1" applyBorder="1" applyAlignment="1">
      <alignment horizontal="center" wrapText="1"/>
    </xf>
    <xf numFmtId="0" fontId="5" fillId="0" borderId="11" xfId="0" applyFont="1" applyBorder="1" applyAlignment="1">
      <alignment horizontal="center" wrapText="1"/>
    </xf>
    <xf numFmtId="171" fontId="10" fillId="0" borderId="11" xfId="60" applyFont="1" applyFill="1" applyBorder="1" applyAlignment="1">
      <alignment wrapText="1"/>
    </xf>
    <xf numFmtId="171" fontId="5" fillId="35" borderId="12" xfId="60" applyFont="1" applyFill="1" applyBorder="1" applyAlignment="1">
      <alignment wrapText="1"/>
    </xf>
    <xf numFmtId="171" fontId="5" fillId="0" borderId="12" xfId="60" applyFont="1" applyBorder="1" applyAlignment="1">
      <alignment wrapText="1"/>
    </xf>
    <xf numFmtId="171" fontId="5" fillId="0" borderId="12" xfId="60" applyFont="1" applyBorder="1" applyAlignment="1">
      <alignment vertical="top" wrapText="1"/>
    </xf>
    <xf numFmtId="0" fontId="5" fillId="0" borderId="10" xfId="0" applyFont="1" applyBorder="1" applyAlignment="1">
      <alignment horizontal="left"/>
    </xf>
    <xf numFmtId="49" fontId="5" fillId="0" borderId="12" xfId="0" applyNumberFormat="1" applyFont="1" applyBorder="1" applyAlignment="1">
      <alignment horizontal="center" vertical="top" wrapText="1"/>
    </xf>
    <xf numFmtId="0" fontId="3" fillId="0" borderId="0" xfId="0" applyFont="1" applyFill="1" applyBorder="1" applyAlignment="1">
      <alignment vertical="top" wrapText="1"/>
    </xf>
    <xf numFmtId="0" fontId="20" fillId="0" borderId="13" xfId="0" applyFont="1" applyFill="1" applyBorder="1" applyAlignment="1">
      <alignment horizontal="center" vertical="center" wrapText="1"/>
    </xf>
    <xf numFmtId="0" fontId="20" fillId="0" borderId="26" xfId="0" applyFont="1" applyBorder="1" applyAlignment="1">
      <alignment horizontal="center" vertical="center"/>
    </xf>
    <xf numFmtId="0" fontId="27" fillId="0" borderId="11" xfId="0" applyFont="1" applyBorder="1" applyAlignment="1">
      <alignment horizontal="center" vertical="center" wrapText="1"/>
    </xf>
    <xf numFmtId="187" fontId="20" fillId="0" borderId="11" xfId="0" applyNumberFormat="1" applyFont="1" applyBorder="1" applyAlignment="1">
      <alignment horizontal="center" vertical="center" wrapText="1"/>
    </xf>
    <xf numFmtId="187" fontId="20" fillId="0" borderId="11" xfId="0" applyNumberFormat="1" applyFont="1" applyFill="1" applyBorder="1" applyAlignment="1">
      <alignment horizontal="center" vertical="center" wrapText="1"/>
    </xf>
    <xf numFmtId="0" fontId="20" fillId="0" borderId="28" xfId="0" applyFont="1" applyBorder="1" applyAlignment="1">
      <alignment horizontal="center" vertical="center" wrapText="1"/>
    </xf>
    <xf numFmtId="49" fontId="30" fillId="0" borderId="13" xfId="0" applyNumberFormat="1" applyFont="1" applyFill="1" applyBorder="1" applyAlignment="1">
      <alignment horizontal="center"/>
    </xf>
    <xf numFmtId="49" fontId="30" fillId="0" borderId="13" xfId="0" applyNumberFormat="1" applyFont="1" applyFill="1" applyBorder="1" applyAlignment="1">
      <alignment horizontal="center" wrapText="1"/>
    </xf>
    <xf numFmtId="0" fontId="35" fillId="0" borderId="13" xfId="0" applyFont="1" applyBorder="1" applyAlignment="1">
      <alignment vertical="top" wrapText="1"/>
    </xf>
    <xf numFmtId="49" fontId="30" fillId="0" borderId="70" xfId="0" applyNumberFormat="1" applyFont="1" applyFill="1" applyBorder="1" applyAlignment="1">
      <alignment horizontal="center" wrapText="1"/>
    </xf>
    <xf numFmtId="0" fontId="20" fillId="0" borderId="76" xfId="53" applyFont="1" applyBorder="1" applyAlignment="1">
      <alignment horizontal="left" vertical="center" wrapText="1"/>
      <protection/>
    </xf>
    <xf numFmtId="14" fontId="3" fillId="0" borderId="11" xfId="0" applyNumberFormat="1" applyFont="1" applyBorder="1" applyAlignment="1">
      <alignment horizontal="right" vertical="top" wrapText="1"/>
    </xf>
    <xf numFmtId="3" fontId="20" fillId="0" borderId="52" xfId="0" applyNumberFormat="1" applyFont="1" applyBorder="1" applyAlignment="1">
      <alignment horizontal="center" vertical="center" wrapText="1"/>
    </xf>
    <xf numFmtId="3" fontId="20" fillId="0" borderId="29" xfId="0" applyNumberFormat="1" applyFont="1" applyBorder="1" applyAlignment="1">
      <alignment horizontal="center" vertical="center"/>
    </xf>
    <xf numFmtId="0" fontId="19" fillId="0" borderId="19" xfId="0" applyFont="1" applyBorder="1" applyAlignment="1">
      <alignment vertical="center" wrapText="1"/>
    </xf>
    <xf numFmtId="3" fontId="19" fillId="0" borderId="48" xfId="0" applyNumberFormat="1" applyFont="1" applyBorder="1" applyAlignment="1">
      <alignment horizontal="center" vertical="center"/>
    </xf>
    <xf numFmtId="0" fontId="19" fillId="0" borderId="24" xfId="0" applyFont="1" applyBorder="1" applyAlignment="1">
      <alignment vertical="center" wrapText="1"/>
    </xf>
    <xf numFmtId="184" fontId="19" fillId="0" borderId="59" xfId="0" applyNumberFormat="1" applyFont="1" applyFill="1" applyBorder="1" applyAlignment="1">
      <alignment horizontal="center" vertical="center"/>
    </xf>
    <xf numFmtId="184" fontId="20" fillId="0" borderId="27" xfId="0" applyNumberFormat="1" applyFont="1" applyFill="1" applyBorder="1" applyAlignment="1">
      <alignment horizontal="center" vertical="center"/>
    </xf>
    <xf numFmtId="0" fontId="15" fillId="0" borderId="0" xfId="0" applyFont="1" applyBorder="1" applyAlignment="1">
      <alignment horizontal="center" vertical="center"/>
    </xf>
    <xf numFmtId="0" fontId="19" fillId="0" borderId="17" xfId="0" applyFont="1" applyBorder="1" applyAlignment="1">
      <alignment vertical="center" wrapText="1"/>
    </xf>
    <xf numFmtId="0" fontId="20" fillId="0" borderId="12" xfId="53" applyFont="1" applyBorder="1">
      <alignment/>
      <protection/>
    </xf>
    <xf numFmtId="0" fontId="31" fillId="0" borderId="77" xfId="53" applyFont="1" applyBorder="1" applyAlignment="1">
      <alignment horizontal="center" vertical="center" wrapText="1"/>
      <protection/>
    </xf>
    <xf numFmtId="0" fontId="31" fillId="0" borderId="78" xfId="53" applyFont="1" applyBorder="1" applyAlignment="1">
      <alignment horizontal="center" vertical="center" wrapText="1"/>
      <protection/>
    </xf>
    <xf numFmtId="0" fontId="20" fillId="0" borderId="77" xfId="53" applyFont="1" applyBorder="1" applyAlignment="1">
      <alignment horizontal="center" vertical="center" wrapText="1"/>
      <protection/>
    </xf>
    <xf numFmtId="0" fontId="20" fillId="0" borderId="78" xfId="53" applyFont="1" applyBorder="1" applyAlignment="1">
      <alignment horizontal="center" vertical="center" wrapText="1"/>
      <protection/>
    </xf>
    <xf numFmtId="183" fontId="20" fillId="0" borderId="77" xfId="53" applyNumberFormat="1" applyFont="1" applyBorder="1" applyAlignment="1">
      <alignment horizontal="center" vertical="center" wrapText="1"/>
      <protection/>
    </xf>
    <xf numFmtId="183" fontId="20" fillId="0" borderId="78" xfId="53" applyNumberFormat="1" applyFont="1" applyBorder="1" applyAlignment="1">
      <alignment horizontal="center" vertical="center" wrapText="1"/>
      <protection/>
    </xf>
    <xf numFmtId="171" fontId="19" fillId="0" borderId="25" xfId="60" applyFont="1" applyBorder="1" applyAlignment="1">
      <alignment horizontal="center" vertical="center"/>
    </xf>
    <xf numFmtId="171" fontId="19" fillId="0" borderId="46" xfId="60" applyFont="1" applyBorder="1" applyAlignment="1">
      <alignment horizontal="center" vertical="center"/>
    </xf>
    <xf numFmtId="0" fontId="3" fillId="0" borderId="0" xfId="0" applyFont="1" applyBorder="1" applyAlignment="1">
      <alignment horizontal="center" wrapText="1"/>
    </xf>
    <xf numFmtId="0" fontId="3" fillId="0" borderId="0" xfId="0" applyFont="1" applyAlignment="1">
      <alignment horizontal="left" wrapText="1"/>
    </xf>
    <xf numFmtId="4" fontId="19" fillId="0" borderId="72" xfId="0" applyNumberFormat="1" applyFont="1" applyBorder="1" applyAlignment="1">
      <alignment horizontal="center" vertical="center" wrapText="1"/>
    </xf>
    <xf numFmtId="4" fontId="19" fillId="0" borderId="49" xfId="0" applyNumberFormat="1" applyFont="1" applyBorder="1" applyAlignment="1">
      <alignment horizontal="center" vertical="center" wrapText="1"/>
    </xf>
    <xf numFmtId="4" fontId="19" fillId="0" borderId="62" xfId="0" applyNumberFormat="1" applyFont="1" applyBorder="1" applyAlignment="1">
      <alignment horizontal="center" vertical="center" wrapText="1"/>
    </xf>
    <xf numFmtId="3" fontId="17" fillId="0" borderId="62" xfId="0" applyNumberFormat="1" applyFont="1" applyBorder="1" applyAlignment="1">
      <alignment horizontal="center" vertical="center" wrapText="1"/>
    </xf>
    <xf numFmtId="0" fontId="22" fillId="0" borderId="79" xfId="53" applyFont="1" applyBorder="1" applyAlignment="1">
      <alignment horizontal="left" vertical="center" wrapText="1"/>
      <protection/>
    </xf>
    <xf numFmtId="4" fontId="20" fillId="0" borderId="33" xfId="0" applyNumberFormat="1" applyFont="1" applyBorder="1" applyAlignment="1">
      <alignment horizontal="center" vertical="center" wrapText="1"/>
    </xf>
    <xf numFmtId="4" fontId="20" fillId="0" borderId="34" xfId="0" applyNumberFormat="1" applyFont="1" applyBorder="1" applyAlignment="1">
      <alignment horizontal="center" vertical="center" wrapText="1"/>
    </xf>
    <xf numFmtId="4" fontId="20" fillId="0" borderId="49" xfId="0" applyNumberFormat="1" applyFont="1" applyBorder="1" applyAlignment="1">
      <alignment horizontal="center" vertical="center" wrapText="1"/>
    </xf>
    <xf numFmtId="171" fontId="20" fillId="0" borderId="21" xfId="60" applyFont="1" applyBorder="1" applyAlignment="1">
      <alignment horizontal="center" vertical="center"/>
    </xf>
    <xf numFmtId="4" fontId="10" fillId="0" borderId="19" xfId="0" applyNumberFormat="1" applyFont="1" applyBorder="1" applyAlignment="1">
      <alignment horizontal="center" vertical="center" wrapText="1"/>
    </xf>
    <xf numFmtId="4" fontId="9" fillId="0" borderId="22" xfId="0" applyNumberFormat="1" applyFont="1" applyBorder="1" applyAlignment="1">
      <alignment horizontal="center" vertical="center" wrapText="1"/>
    </xf>
    <xf numFmtId="0" fontId="22" fillId="0" borderId="12" xfId="0" applyFont="1" applyBorder="1" applyAlignment="1">
      <alignment horizontal="left" vertical="center" wrapText="1"/>
    </xf>
    <xf numFmtId="4" fontId="15" fillId="0" borderId="33" xfId="0" applyNumberFormat="1" applyFont="1" applyBorder="1" applyAlignment="1">
      <alignment horizontal="center" vertical="center"/>
    </xf>
    <xf numFmtId="0" fontId="22" fillId="0" borderId="80" xfId="53" applyFont="1" applyBorder="1" applyAlignment="1">
      <alignment horizontal="left" vertical="center" wrapText="1"/>
      <protection/>
    </xf>
    <xf numFmtId="0" fontId="22" fillId="0" borderId="11" xfId="0" applyFont="1" applyBorder="1" applyAlignment="1">
      <alignment horizontal="left" vertical="center" wrapText="1"/>
    </xf>
    <xf numFmtId="0" fontId="22" fillId="0" borderId="38" xfId="0" applyFont="1" applyBorder="1" applyAlignment="1">
      <alignment/>
    </xf>
    <xf numFmtId="0" fontId="22" fillId="0" borderId="12" xfId="0" applyNumberFormat="1" applyFont="1" applyBorder="1" applyAlignment="1">
      <alignment horizontal="left" vertical="center" wrapText="1"/>
    </xf>
    <xf numFmtId="0" fontId="22" fillId="0" borderId="12" xfId="0" applyFont="1" applyBorder="1" applyAlignment="1">
      <alignment wrapText="1"/>
    </xf>
    <xf numFmtId="0" fontId="22" fillId="0" borderId="11" xfId="0" applyFont="1" applyBorder="1" applyAlignment="1">
      <alignment wrapText="1"/>
    </xf>
    <xf numFmtId="0" fontId="22" fillId="0" borderId="12" xfId="0" applyFont="1" applyFill="1" applyBorder="1" applyAlignment="1">
      <alignment horizontal="left" vertical="center" wrapText="1"/>
    </xf>
    <xf numFmtId="4" fontId="20" fillId="0" borderId="33" xfId="0" applyNumberFormat="1" applyFont="1" applyFill="1" applyBorder="1" applyAlignment="1">
      <alignment horizontal="center" vertical="center"/>
    </xf>
    <xf numFmtId="4" fontId="20" fillId="0" borderId="34" xfId="0" applyNumberFormat="1" applyFont="1" applyFill="1" applyBorder="1" applyAlignment="1">
      <alignment horizontal="center" vertical="center"/>
    </xf>
    <xf numFmtId="4" fontId="20" fillId="0" borderId="49" xfId="0" applyNumberFormat="1" applyFont="1" applyFill="1" applyBorder="1" applyAlignment="1">
      <alignment horizontal="center" vertical="center"/>
    </xf>
    <xf numFmtId="4" fontId="20" fillId="0" borderId="24" xfId="0" applyNumberFormat="1" applyFont="1" applyBorder="1" applyAlignment="1">
      <alignment horizontal="center" vertical="center"/>
    </xf>
    <xf numFmtId="0" fontId="3" fillId="0" borderId="10" xfId="0" applyFont="1" applyFill="1" applyBorder="1" applyAlignment="1">
      <alignment horizontal="right" vertical="top" wrapText="1"/>
    </xf>
    <xf numFmtId="0" fontId="3" fillId="0" borderId="0" xfId="0" applyFont="1" applyAlignment="1">
      <alignment horizontal="right" wrapText="1"/>
    </xf>
    <xf numFmtId="0" fontId="10" fillId="0" borderId="12" xfId="0" applyFont="1" applyBorder="1" applyAlignment="1">
      <alignment horizontal="center" wrapText="1"/>
    </xf>
    <xf numFmtId="0" fontId="78" fillId="37" borderId="12" xfId="0" applyFont="1" applyFill="1" applyBorder="1" applyAlignment="1">
      <alignment horizontal="center" wrapText="1"/>
    </xf>
    <xf numFmtId="2" fontId="78" fillId="37" borderId="13" xfId="0" applyNumberFormat="1" applyFont="1" applyFill="1" applyBorder="1" applyAlignment="1">
      <alignment horizontal="center"/>
    </xf>
    <xf numFmtId="3" fontId="17" fillId="0" borderId="48" xfId="0" applyNumberFormat="1" applyFont="1" applyFill="1" applyBorder="1" applyAlignment="1">
      <alignment horizontal="center" vertical="center"/>
    </xf>
    <xf numFmtId="3" fontId="17" fillId="0" borderId="42" xfId="0" applyNumberFormat="1" applyFont="1" applyFill="1" applyBorder="1" applyAlignment="1">
      <alignment horizontal="center" vertical="center"/>
    </xf>
    <xf numFmtId="0" fontId="19" fillId="0" borderId="68" xfId="0" applyFont="1" applyFill="1" applyBorder="1" applyAlignment="1">
      <alignment vertical="center" wrapText="1"/>
    </xf>
    <xf numFmtId="0" fontId="19" fillId="0" borderId="58" xfId="0" applyFont="1" applyBorder="1" applyAlignment="1">
      <alignment vertical="center" wrapText="1"/>
    </xf>
    <xf numFmtId="0" fontId="19" fillId="0" borderId="63" xfId="0" applyFont="1" applyBorder="1" applyAlignment="1">
      <alignment vertical="center" wrapText="1"/>
    </xf>
    <xf numFmtId="0" fontId="19" fillId="0" borderId="81" xfId="0" applyFont="1" applyBorder="1" applyAlignment="1">
      <alignment vertical="center" wrapText="1"/>
    </xf>
    <xf numFmtId="0" fontId="10" fillId="0" borderId="12" xfId="0" applyFont="1" applyBorder="1" applyAlignment="1">
      <alignment horizontal="justify" vertical="top" wrapText="1"/>
    </xf>
    <xf numFmtId="0" fontId="10" fillId="0" borderId="12" xfId="0" applyFont="1" applyBorder="1" applyAlignment="1">
      <alignment vertical="top" wrapText="1"/>
    </xf>
    <xf numFmtId="0" fontId="10" fillId="0" borderId="12" xfId="0" applyFont="1" applyBorder="1" applyAlignment="1">
      <alignment horizontal="center" vertical="top" wrapText="1"/>
    </xf>
    <xf numFmtId="2" fontId="10" fillId="37" borderId="13" xfId="0" applyNumberFormat="1" applyFont="1" applyFill="1" applyBorder="1" applyAlignment="1">
      <alignment horizontal="center"/>
    </xf>
    <xf numFmtId="2" fontId="30" fillId="37" borderId="13" xfId="0" applyNumberFormat="1" applyFont="1" applyFill="1" applyBorder="1" applyAlignment="1">
      <alignment horizontal="center"/>
    </xf>
    <xf numFmtId="0" fontId="30" fillId="37" borderId="12" xfId="0" applyFont="1" applyFill="1" applyBorder="1" applyAlignment="1">
      <alignment horizontal="center" wrapText="1"/>
    </xf>
    <xf numFmtId="0" fontId="30" fillId="37" borderId="12" xfId="0" applyFont="1" applyFill="1" applyBorder="1" applyAlignment="1">
      <alignment horizontal="center" vertical="top" wrapText="1"/>
    </xf>
    <xf numFmtId="0" fontId="5" fillId="0" borderId="32" xfId="0" applyFont="1" applyFill="1" applyBorder="1" applyAlignment="1">
      <alignment wrapText="1"/>
    </xf>
    <xf numFmtId="49" fontId="30" fillId="37" borderId="28" xfId="0" applyNumberFormat="1" applyFont="1" applyFill="1" applyBorder="1" applyAlignment="1">
      <alignment horizontal="center"/>
    </xf>
    <xf numFmtId="2" fontId="38" fillId="37" borderId="13" xfId="0" applyNumberFormat="1" applyFont="1" applyFill="1" applyBorder="1" applyAlignment="1">
      <alignment horizontal="center"/>
    </xf>
    <xf numFmtId="4" fontId="79" fillId="37" borderId="12" xfId="0" applyNumberFormat="1" applyFont="1" applyFill="1" applyBorder="1" applyAlignment="1">
      <alignment/>
    </xf>
    <xf numFmtId="4" fontId="79" fillId="0" borderId="12" xfId="0" applyNumberFormat="1" applyFont="1" applyFill="1" applyBorder="1" applyAlignment="1">
      <alignment/>
    </xf>
    <xf numFmtId="3" fontId="80" fillId="36" borderId="14" xfId="0" applyNumberFormat="1" applyFont="1" applyFill="1" applyBorder="1" applyAlignment="1">
      <alignment horizontal="center" vertical="center" wrapText="1"/>
    </xf>
    <xf numFmtId="3" fontId="80" fillId="36" borderId="14" xfId="0" applyNumberFormat="1" applyFont="1" applyFill="1" applyBorder="1" applyAlignment="1">
      <alignment horizontal="center" vertical="center" wrapText="1"/>
    </xf>
    <xf numFmtId="4" fontId="81" fillId="36" borderId="21" xfId="0" applyNumberFormat="1" applyFont="1" applyFill="1" applyBorder="1" applyAlignment="1">
      <alignment horizontal="center" vertical="center" wrapText="1"/>
    </xf>
    <xf numFmtId="186" fontId="81" fillId="36" borderId="21" xfId="0" applyNumberFormat="1" applyFont="1" applyFill="1" applyBorder="1" applyAlignment="1">
      <alignment horizontal="center" vertical="center" wrapText="1"/>
    </xf>
    <xf numFmtId="184" fontId="80" fillId="36" borderId="14" xfId="0" applyNumberFormat="1" applyFont="1" applyFill="1" applyBorder="1" applyAlignment="1">
      <alignment horizontal="center" vertical="center" wrapText="1"/>
    </xf>
    <xf numFmtId="184" fontId="80" fillId="0" borderId="36" xfId="0" applyNumberFormat="1" applyFont="1" applyFill="1" applyBorder="1" applyAlignment="1">
      <alignment horizontal="center" vertical="center" wrapText="1"/>
    </xf>
    <xf numFmtId="184" fontId="80" fillId="0" borderId="14" xfId="0" applyNumberFormat="1" applyFont="1" applyFill="1" applyBorder="1" applyAlignment="1">
      <alignment horizontal="center" vertical="center" wrapText="1"/>
    </xf>
    <xf numFmtId="184" fontId="80" fillId="0" borderId="14" xfId="0" applyNumberFormat="1" applyFont="1" applyFill="1" applyBorder="1" applyAlignment="1">
      <alignment horizontal="center" vertical="center"/>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10" xfId="0" applyFont="1" applyBorder="1" applyAlignment="1">
      <alignment horizontal="center" vertical="top" wrapText="1"/>
    </xf>
    <xf numFmtId="0" fontId="4" fillId="0" borderId="0" xfId="0" applyFont="1" applyAlignment="1">
      <alignment horizontal="center" vertical="top" wrapText="1"/>
    </xf>
    <xf numFmtId="0" fontId="4" fillId="33" borderId="0" xfId="0" applyFont="1" applyFill="1" applyAlignment="1">
      <alignment horizontal="center" vertical="top" wrapText="1"/>
    </xf>
    <xf numFmtId="0" fontId="3" fillId="33" borderId="0" xfId="0" applyFont="1" applyFill="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4" fillId="0"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33"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Alignment="1">
      <alignment horizontal="left" vertical="top" wrapText="1"/>
    </xf>
    <xf numFmtId="0" fontId="4" fillId="0" borderId="0" xfId="0" applyFont="1" applyBorder="1" applyAlignment="1">
      <alignment horizontal="center" vertical="top" wrapText="1"/>
    </xf>
    <xf numFmtId="0" fontId="3" fillId="0" borderId="62" xfId="0" applyFont="1" applyBorder="1" applyAlignment="1">
      <alignment horizontal="left" vertical="top" wrapText="1"/>
    </xf>
    <xf numFmtId="0" fontId="3" fillId="0" borderId="0" xfId="0" applyFont="1" applyFill="1" applyAlignment="1">
      <alignment horizontal="center" vertical="top" wrapText="1"/>
    </xf>
    <xf numFmtId="0" fontId="5" fillId="0" borderId="12" xfId="0" applyFont="1" applyBorder="1" applyAlignment="1">
      <alignment horizontal="center" vertical="top" wrapText="1"/>
    </xf>
    <xf numFmtId="0" fontId="5" fillId="33" borderId="0" xfId="0" applyFont="1" applyFill="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8"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15" fillId="0" borderId="44" xfId="0" applyFont="1" applyBorder="1" applyAlignment="1">
      <alignment horizontal="center" vertical="justify"/>
    </xf>
    <xf numFmtId="0" fontId="15" fillId="0" borderId="36" xfId="0" applyFont="1" applyBorder="1" applyAlignment="1">
      <alignment horizontal="center" vertical="justify"/>
    </xf>
    <xf numFmtId="0" fontId="22" fillId="0" borderId="23" xfId="0" applyFont="1" applyBorder="1" applyAlignment="1">
      <alignment horizontal="left" vertical="center" wrapText="1"/>
    </xf>
    <xf numFmtId="0" fontId="22" fillId="0" borderId="15"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9" fillId="0" borderId="41" xfId="0" applyFont="1" applyFill="1" applyBorder="1" applyAlignment="1">
      <alignment horizontal="left"/>
    </xf>
    <xf numFmtId="0" fontId="19" fillId="0" borderId="63" xfId="0" applyFont="1" applyFill="1" applyBorder="1" applyAlignment="1">
      <alignment horizontal="left"/>
    </xf>
    <xf numFmtId="0" fontId="16" fillId="33" borderId="0" xfId="0" applyFont="1" applyFill="1" applyAlignment="1">
      <alignment horizontal="center" vertical="center"/>
    </xf>
    <xf numFmtId="0" fontId="22" fillId="0" borderId="61" xfId="0" applyFont="1" applyBorder="1" applyAlignment="1">
      <alignment horizontal="left" vertical="center" wrapText="1"/>
    </xf>
    <xf numFmtId="0" fontId="22" fillId="0" borderId="19" xfId="0" applyFont="1" applyBorder="1" applyAlignment="1">
      <alignment horizontal="left" vertical="center" wrapText="1"/>
    </xf>
    <xf numFmtId="0" fontId="22" fillId="0" borderId="22" xfId="0" applyFont="1" applyBorder="1" applyAlignment="1">
      <alignment horizontal="left" vertical="center" wrapText="1"/>
    </xf>
    <xf numFmtId="0" fontId="19" fillId="0" borderId="50" xfId="0" applyFont="1" applyBorder="1" applyAlignment="1">
      <alignment horizontal="left" vertical="center" wrapText="1"/>
    </xf>
    <xf numFmtId="0" fontId="19" fillId="0" borderId="38" xfId="0" applyFont="1" applyBorder="1" applyAlignment="1">
      <alignment horizontal="left" vertical="center" wrapText="1"/>
    </xf>
    <xf numFmtId="0" fontId="19" fillId="0" borderId="67" xfId="0" applyFont="1" applyBorder="1" applyAlignment="1">
      <alignment horizontal="left" vertical="center" wrapText="1"/>
    </xf>
    <xf numFmtId="0" fontId="17" fillId="0" borderId="15" xfId="0" applyFont="1" applyBorder="1" applyAlignment="1">
      <alignment horizontal="left" vertical="center"/>
    </xf>
    <xf numFmtId="0" fontId="17" fillId="0" borderId="22" xfId="0" applyFont="1" applyBorder="1" applyAlignment="1">
      <alignment horizontal="left" vertical="center"/>
    </xf>
    <xf numFmtId="0" fontId="17" fillId="0" borderId="61" xfId="0" applyFont="1" applyBorder="1" applyAlignment="1">
      <alignment horizontal="left" vertical="center"/>
    </xf>
    <xf numFmtId="0" fontId="22" fillId="0" borderId="15" xfId="0" applyFont="1" applyBorder="1" applyAlignment="1">
      <alignment horizontal="left" vertical="center"/>
    </xf>
    <xf numFmtId="0" fontId="22" fillId="0" borderId="22" xfId="0" applyFont="1" applyBorder="1" applyAlignment="1">
      <alignment horizontal="left" vertical="center"/>
    </xf>
    <xf numFmtId="0" fontId="19" fillId="0" borderId="18" xfId="0" applyFont="1" applyBorder="1" applyAlignment="1">
      <alignment horizontal="center" vertical="center"/>
    </xf>
    <xf numFmtId="0" fontId="19" fillId="0" borderId="47" xfId="0" applyFont="1" applyBorder="1" applyAlignment="1">
      <alignment horizontal="center" vertical="center"/>
    </xf>
    <xf numFmtId="0" fontId="17" fillId="0" borderId="2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44" xfId="0" applyFont="1" applyBorder="1" applyAlignment="1">
      <alignment horizontal="center" vertical="center" wrapText="1"/>
    </xf>
    <xf numFmtId="182" fontId="19" fillId="0" borderId="13" xfId="0" applyNumberFormat="1" applyFont="1" applyBorder="1" applyAlignment="1">
      <alignment horizontal="center" vertical="center" wrapText="1"/>
    </xf>
    <xf numFmtId="182" fontId="19" fillId="0" borderId="45" xfId="0" applyNumberFormat="1" applyFont="1" applyBorder="1" applyAlignment="1">
      <alignment horizontal="center" vertical="center" wrapText="1"/>
    </xf>
    <xf numFmtId="0" fontId="19" fillId="0" borderId="15" xfId="0" applyFont="1" applyBorder="1" applyAlignment="1">
      <alignment vertical="center" wrapText="1"/>
    </xf>
    <xf numFmtId="0" fontId="19" fillId="0" borderId="22" xfId="0" applyFont="1" applyBorder="1" applyAlignment="1">
      <alignment vertical="center" wrapText="1"/>
    </xf>
    <xf numFmtId="0" fontId="19" fillId="0" borderId="1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50" xfId="0" applyFont="1" applyBorder="1" applyAlignment="1">
      <alignment horizontal="right" vertical="center" wrapText="1"/>
    </xf>
    <xf numFmtId="0" fontId="19" fillId="0" borderId="36" xfId="0" applyFont="1" applyBorder="1" applyAlignment="1">
      <alignment horizontal="right" vertical="center" wrapText="1"/>
    </xf>
    <xf numFmtId="0" fontId="19" fillId="0" borderId="64" xfId="0" applyFont="1" applyBorder="1" applyAlignment="1">
      <alignment horizontal="right" vertical="center" wrapText="1"/>
    </xf>
    <xf numFmtId="0" fontId="19" fillId="0" borderId="38" xfId="0" applyFont="1" applyBorder="1" applyAlignment="1">
      <alignment horizontal="center" vertical="center"/>
    </xf>
    <xf numFmtId="0" fontId="15" fillId="0" borderId="0" xfId="0" applyFont="1" applyAlignment="1">
      <alignment horizontal="center"/>
    </xf>
    <xf numFmtId="0" fontId="18" fillId="0" borderId="0" xfId="0" applyFont="1" applyAlignment="1">
      <alignment horizontal="center" vertical="center" wrapText="1"/>
    </xf>
    <xf numFmtId="0" fontId="5" fillId="38" borderId="63" xfId="0" applyFont="1" applyFill="1" applyBorder="1" applyAlignment="1">
      <alignment horizontal="center" vertical="center" wrapText="1"/>
    </xf>
    <xf numFmtId="0" fontId="19" fillId="0" borderId="50" xfId="0" applyFont="1" applyBorder="1" applyAlignment="1">
      <alignment horizontal="center" vertical="center" wrapText="1"/>
    </xf>
    <xf numFmtId="0" fontId="19" fillId="0" borderId="52" xfId="0" applyFont="1" applyBorder="1" applyAlignment="1">
      <alignment horizontal="center" vertical="center" wrapText="1"/>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22" fillId="36" borderId="21" xfId="0" applyFont="1" applyFill="1" applyBorder="1" applyAlignment="1">
      <alignment horizontal="left" vertical="center" wrapText="1"/>
    </xf>
    <xf numFmtId="0" fontId="22" fillId="36" borderId="22" xfId="0" applyFont="1" applyFill="1" applyBorder="1" applyAlignment="1">
      <alignment horizontal="left" vertical="center" wrapText="1"/>
    </xf>
    <xf numFmtId="0" fontId="20" fillId="0" borderId="13" xfId="0" applyFont="1" applyBorder="1" applyAlignment="1">
      <alignment horizontal="left" wrapText="1"/>
    </xf>
    <xf numFmtId="0" fontId="20" fillId="0" borderId="70" xfId="0" applyFont="1" applyBorder="1" applyAlignment="1">
      <alignment horizontal="left" wrapText="1"/>
    </xf>
    <xf numFmtId="0" fontId="17" fillId="0" borderId="68" xfId="0" applyFont="1" applyBorder="1" applyAlignment="1">
      <alignment horizontal="left" vertical="center"/>
    </xf>
    <xf numFmtId="0" fontId="17" fillId="0" borderId="19" xfId="0" applyFont="1" applyBorder="1" applyAlignment="1">
      <alignment horizontal="left" vertical="center"/>
    </xf>
    <xf numFmtId="0" fontId="17" fillId="0" borderId="74" xfId="0" applyFont="1" applyBorder="1" applyAlignment="1">
      <alignment horizontal="left" vertical="center"/>
    </xf>
    <xf numFmtId="0" fontId="19" fillId="0" borderId="21" xfId="0" applyFont="1" applyBorder="1" applyAlignment="1">
      <alignment horizontal="left"/>
    </xf>
    <xf numFmtId="0" fontId="19" fillId="0" borderId="22" xfId="0" applyFont="1" applyBorder="1" applyAlignment="1">
      <alignment horizontal="left"/>
    </xf>
    <xf numFmtId="0" fontId="22" fillId="0" borderId="58"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19" fillId="0" borderId="46" xfId="0" applyFont="1" applyBorder="1" applyAlignment="1">
      <alignment horizontal="center" vertical="center" wrapText="1"/>
    </xf>
    <xf numFmtId="0" fontId="19" fillId="0" borderId="25" xfId="0" applyFont="1" applyBorder="1" applyAlignment="1">
      <alignment horizontal="center" vertical="center" wrapText="1"/>
    </xf>
    <xf numFmtId="182" fontId="19" fillId="0" borderId="17" xfId="0" applyNumberFormat="1" applyFont="1" applyBorder="1" applyAlignment="1">
      <alignment horizontal="center" vertical="center" wrapText="1"/>
    </xf>
    <xf numFmtId="182" fontId="19" fillId="0" borderId="41" xfId="0" applyNumberFormat="1" applyFont="1" applyBorder="1" applyAlignment="1">
      <alignment horizontal="center" vertical="center" wrapText="1"/>
    </xf>
    <xf numFmtId="0" fontId="15" fillId="0" borderId="0" xfId="0" applyFont="1" applyBorder="1" applyAlignment="1">
      <alignment horizontal="center"/>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22" fillId="0" borderId="82" xfId="0" applyFont="1" applyBorder="1" applyAlignment="1">
      <alignment horizontal="left" vertical="center" wrapText="1"/>
    </xf>
    <xf numFmtId="0" fontId="22" fillId="0" borderId="58" xfId="0" applyFont="1" applyBorder="1" applyAlignment="1">
      <alignment horizontal="left" vertical="center" wrapText="1"/>
    </xf>
    <xf numFmtId="0" fontId="22" fillId="0" borderId="68" xfId="0" applyFont="1" applyBorder="1" applyAlignment="1">
      <alignment horizontal="left" vertical="center" wrapText="1"/>
    </xf>
    <xf numFmtId="182" fontId="19" fillId="0" borderId="46" xfId="0" applyNumberFormat="1" applyFont="1" applyBorder="1" applyAlignment="1">
      <alignment horizontal="center" vertical="center" wrapText="1"/>
    </xf>
    <xf numFmtId="182" fontId="19" fillId="0" borderId="25" xfId="0" applyNumberFormat="1" applyFont="1" applyBorder="1" applyAlignment="1">
      <alignment horizontal="center" vertical="center" wrapText="1"/>
    </xf>
    <xf numFmtId="0" fontId="19" fillId="0" borderId="24" xfId="0" applyFont="1" applyBorder="1" applyAlignment="1">
      <alignment horizontal="center" vertical="center" wrapText="1"/>
    </xf>
    <xf numFmtId="0" fontId="19" fillId="0" borderId="24" xfId="0" applyFont="1" applyBorder="1" applyAlignment="1">
      <alignment horizontal="left"/>
    </xf>
    <xf numFmtId="0" fontId="22" fillId="36" borderId="15" xfId="0" applyFont="1" applyFill="1" applyBorder="1" applyAlignment="1">
      <alignment horizontal="left" vertical="center" wrapText="1"/>
    </xf>
    <xf numFmtId="0" fontId="22" fillId="36" borderId="22" xfId="0" applyFont="1" applyFill="1" applyBorder="1" applyAlignment="1">
      <alignment horizontal="left" vertical="center" wrapText="1"/>
    </xf>
    <xf numFmtId="0" fontId="22" fillId="0" borderId="18" xfId="0" applyFont="1" applyBorder="1" applyAlignment="1">
      <alignment horizontal="left" vertical="center" wrapText="1"/>
    </xf>
    <xf numFmtId="0" fontId="22" fillId="0" borderId="24" xfId="0" applyFont="1" applyBorder="1" applyAlignment="1">
      <alignment horizontal="left" vertical="center" wrapText="1"/>
    </xf>
    <xf numFmtId="14" fontId="15" fillId="33" borderId="0" xfId="0" applyNumberFormat="1" applyFont="1" applyFill="1" applyAlignment="1">
      <alignment horizontal="center"/>
    </xf>
    <xf numFmtId="0" fontId="22" fillId="0" borderId="24" xfId="0" applyFont="1" applyBorder="1" applyAlignment="1">
      <alignment horizontal="left" vertical="center" wrapText="1"/>
    </xf>
    <xf numFmtId="0" fontId="19" fillId="0" borderId="21" xfId="0" applyFont="1" applyBorder="1" applyAlignment="1">
      <alignment horizontal="left" wrapText="1"/>
    </xf>
    <xf numFmtId="0" fontId="19" fillId="0" borderId="22"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G83"/>
  <sheetViews>
    <sheetView zoomScale="75" zoomScaleNormal="75" zoomScalePageLayoutView="0" workbookViewId="0" topLeftCell="A46">
      <selection activeCell="C56" sqref="C56:C59"/>
    </sheetView>
  </sheetViews>
  <sheetFormatPr defaultColWidth="9.00390625" defaultRowHeight="12.75"/>
  <cols>
    <col min="1" max="1" width="7.875" style="1" customWidth="1"/>
    <col min="2" max="2" width="53.875" style="1" customWidth="1"/>
    <col min="3" max="3" width="18.75390625" style="1" customWidth="1"/>
    <col min="4" max="4" width="11.375" style="2" customWidth="1"/>
    <col min="5" max="5" width="12.75390625" style="1" customWidth="1"/>
    <col min="6" max="6" width="25.625" style="1" customWidth="1"/>
    <col min="7" max="7" width="22.125" style="1" customWidth="1"/>
    <col min="8" max="16384" width="9.125" style="1" customWidth="1"/>
  </cols>
  <sheetData>
    <row r="1" spans="5:7" ht="23.25" customHeight="1">
      <c r="E1" s="661" t="s">
        <v>45</v>
      </c>
      <c r="F1" s="661"/>
      <c r="G1" s="661"/>
    </row>
    <row r="2" spans="5:7" ht="90.75" customHeight="1">
      <c r="E2" s="661" t="s">
        <v>46</v>
      </c>
      <c r="F2" s="661"/>
      <c r="G2" s="661"/>
    </row>
    <row r="3" spans="5:7" ht="16.5" customHeight="1">
      <c r="E3" s="661" t="s">
        <v>227</v>
      </c>
      <c r="F3" s="661"/>
      <c r="G3" s="661"/>
    </row>
    <row r="4" spans="5:7" ht="16.5" customHeight="1">
      <c r="E4" s="661" t="s">
        <v>228</v>
      </c>
      <c r="F4" s="661"/>
      <c r="G4" s="661"/>
    </row>
    <row r="5" spans="5:7" ht="14.25" customHeight="1">
      <c r="E5" s="661" t="s">
        <v>229</v>
      </c>
      <c r="F5" s="661"/>
      <c r="G5" s="661"/>
    </row>
    <row r="6" spans="5:7" ht="15">
      <c r="E6" s="4"/>
      <c r="F6" s="4"/>
      <c r="G6" s="4"/>
    </row>
    <row r="7" spans="1:7" ht="21" customHeight="1">
      <c r="A7" s="662"/>
      <c r="B7" s="662"/>
      <c r="E7" s="662" t="s">
        <v>47</v>
      </c>
      <c r="F7" s="662"/>
      <c r="G7" s="662"/>
    </row>
    <row r="8" spans="1:7" ht="41.25" customHeight="1">
      <c r="A8" s="661"/>
      <c r="B8" s="661"/>
      <c r="E8" s="663" t="s">
        <v>118</v>
      </c>
      <c r="F8" s="663"/>
      <c r="G8" s="663"/>
    </row>
    <row r="9" spans="1:7" ht="60" customHeight="1">
      <c r="A9" s="668"/>
      <c r="B9" s="668"/>
      <c r="E9" s="667" t="s">
        <v>48</v>
      </c>
      <c r="F9" s="667"/>
      <c r="G9" s="667"/>
    </row>
    <row r="10" spans="1:7" ht="15">
      <c r="A10" s="668"/>
      <c r="B10" s="668"/>
      <c r="E10" s="7"/>
      <c r="F10" s="663" t="s">
        <v>367</v>
      </c>
      <c r="G10" s="663"/>
    </row>
    <row r="11" spans="1:7" ht="15">
      <c r="A11" s="10"/>
      <c r="B11" s="10"/>
      <c r="E11" s="2" t="s">
        <v>49</v>
      </c>
      <c r="F11" s="667" t="s">
        <v>50</v>
      </c>
      <c r="G11" s="667"/>
    </row>
    <row r="12" spans="5:7" ht="15">
      <c r="E12" s="2"/>
      <c r="F12" s="2"/>
      <c r="G12" s="2"/>
    </row>
    <row r="13" spans="1:7" ht="30" customHeight="1">
      <c r="A13" s="667"/>
      <c r="B13" s="667"/>
      <c r="E13" s="667" t="s">
        <v>51</v>
      </c>
      <c r="F13" s="667"/>
      <c r="G13" s="667"/>
    </row>
    <row r="15" spans="1:7" ht="15">
      <c r="A15" s="664" t="s">
        <v>52</v>
      </c>
      <c r="B15" s="664"/>
      <c r="C15" s="664"/>
      <c r="D15" s="664"/>
      <c r="E15" s="664"/>
      <c r="F15" s="664"/>
      <c r="G15" s="664"/>
    </row>
    <row r="16" spans="1:7" ht="15">
      <c r="A16" s="665"/>
      <c r="B16" s="666"/>
      <c r="C16" s="665"/>
      <c r="D16" s="665"/>
      <c r="E16" s="665"/>
      <c r="F16" s="665"/>
      <c r="G16" s="665"/>
    </row>
    <row r="17" spans="1:7" ht="15">
      <c r="A17" s="664" t="s">
        <v>368</v>
      </c>
      <c r="B17" s="664"/>
      <c r="C17" s="664"/>
      <c r="D17" s="664"/>
      <c r="E17" s="664"/>
      <c r="F17" s="664"/>
      <c r="G17" s="664"/>
    </row>
    <row r="18" spans="1:6" ht="15">
      <c r="A18" s="8"/>
      <c r="B18" s="8"/>
      <c r="C18" s="8"/>
      <c r="D18" s="8"/>
      <c r="E18" s="8"/>
      <c r="F18" s="10"/>
    </row>
    <row r="19" spans="1:7" ht="15">
      <c r="A19" s="8"/>
      <c r="B19" s="8"/>
      <c r="C19" s="8"/>
      <c r="D19" s="8"/>
      <c r="E19" s="8"/>
      <c r="F19" s="11"/>
      <c r="G19" s="6" t="s">
        <v>53</v>
      </c>
    </row>
    <row r="20" spans="1:7" ht="15">
      <c r="A20" s="662" t="s">
        <v>369</v>
      </c>
      <c r="B20" s="662"/>
      <c r="C20" s="662"/>
      <c r="D20" s="662"/>
      <c r="E20" s="671"/>
      <c r="F20" s="10"/>
      <c r="G20" s="13"/>
    </row>
    <row r="21" spans="1:7" ht="15">
      <c r="A21" s="5"/>
      <c r="B21" s="5"/>
      <c r="C21" s="5"/>
      <c r="D21" s="5"/>
      <c r="E21" s="12"/>
      <c r="F21" s="10" t="s">
        <v>54</v>
      </c>
      <c r="G21" s="585">
        <v>43474</v>
      </c>
    </row>
    <row r="22" spans="1:7" ht="15">
      <c r="A22" s="5"/>
      <c r="B22" s="5"/>
      <c r="C22" s="5"/>
      <c r="D22" s="5"/>
      <c r="E22" s="12"/>
      <c r="F22" s="10"/>
      <c r="G22" s="13"/>
    </row>
    <row r="23" spans="1:7" ht="15">
      <c r="A23" s="8"/>
      <c r="B23" s="8"/>
      <c r="C23" s="8"/>
      <c r="D23" s="8"/>
      <c r="E23" s="8"/>
      <c r="F23" s="10" t="s">
        <v>55</v>
      </c>
      <c r="G23" s="14">
        <v>33277248</v>
      </c>
    </row>
    <row r="24" spans="1:7" ht="15">
      <c r="A24" s="8"/>
      <c r="B24" s="8"/>
      <c r="C24" s="8"/>
      <c r="D24" s="8"/>
      <c r="E24" s="8"/>
      <c r="F24" s="10" t="s">
        <v>56</v>
      </c>
      <c r="G24" s="15">
        <v>25738000</v>
      </c>
    </row>
    <row r="25" spans="1:7" ht="15">
      <c r="A25" s="8"/>
      <c r="B25" s="8"/>
      <c r="C25" s="8"/>
      <c r="D25" s="8"/>
      <c r="E25" s="8"/>
      <c r="F25" s="10"/>
      <c r="G25" s="15"/>
    </row>
    <row r="26" spans="6:7" ht="15">
      <c r="F26" s="10" t="s">
        <v>57</v>
      </c>
      <c r="G26" s="16">
        <v>383</v>
      </c>
    </row>
    <row r="27" spans="4:7" ht="18.75" customHeight="1">
      <c r="D27" s="10"/>
      <c r="E27" s="10"/>
      <c r="F27" s="10"/>
      <c r="G27" s="10"/>
    </row>
    <row r="28" spans="1:7" ht="55.5" customHeight="1">
      <c r="A28" s="669" t="s">
        <v>58</v>
      </c>
      <c r="B28" s="669"/>
      <c r="C28" s="669"/>
      <c r="D28" s="670" t="s">
        <v>370</v>
      </c>
      <c r="E28" s="670"/>
      <c r="F28" s="670"/>
      <c r="G28" s="670"/>
    </row>
    <row r="29" spans="1:7" ht="21.75" customHeight="1">
      <c r="A29" s="671" t="s">
        <v>59</v>
      </c>
      <c r="B29" s="671"/>
      <c r="C29" s="671"/>
      <c r="D29" s="670"/>
      <c r="E29" s="670"/>
      <c r="F29" s="670"/>
      <c r="G29" s="670"/>
    </row>
    <row r="30" spans="1:7" ht="63" customHeight="1">
      <c r="A30" s="671" t="s">
        <v>60</v>
      </c>
      <c r="B30" s="671"/>
      <c r="C30" s="671"/>
      <c r="D30" s="671" t="s">
        <v>61</v>
      </c>
      <c r="E30" s="671"/>
      <c r="F30" s="671"/>
      <c r="G30" s="671"/>
    </row>
    <row r="31" spans="1:7" ht="45.75" customHeight="1">
      <c r="A31" s="671" t="s">
        <v>62</v>
      </c>
      <c r="B31" s="671"/>
      <c r="C31" s="671"/>
      <c r="D31" s="672" t="s">
        <v>371</v>
      </c>
      <c r="E31" s="672"/>
      <c r="F31" s="672"/>
      <c r="G31" s="672"/>
    </row>
    <row r="32" spans="1:7" ht="21.75" customHeight="1">
      <c r="A32" s="671" t="s">
        <v>63</v>
      </c>
      <c r="B32" s="671"/>
      <c r="C32" s="671"/>
      <c r="D32" s="673"/>
      <c r="E32" s="673"/>
      <c r="F32" s="673"/>
      <c r="G32" s="673"/>
    </row>
    <row r="33" spans="1:7" ht="14.25" customHeight="1">
      <c r="A33" s="3"/>
      <c r="B33" s="3"/>
      <c r="C33" s="17"/>
      <c r="D33" s="17"/>
      <c r="E33" s="17"/>
      <c r="F33" s="10"/>
      <c r="G33" s="10"/>
    </row>
    <row r="34" spans="1:7" ht="40.5" customHeight="1">
      <c r="A34" s="664" t="s">
        <v>64</v>
      </c>
      <c r="B34" s="664"/>
      <c r="C34" s="664"/>
      <c r="D34" s="664"/>
      <c r="E34" s="664"/>
      <c r="F34" s="664"/>
      <c r="G34" s="664"/>
    </row>
    <row r="35" spans="1:7" ht="24.75" customHeight="1">
      <c r="A35" s="5"/>
      <c r="B35" s="5"/>
      <c r="C35" s="5"/>
      <c r="D35" s="8"/>
      <c r="E35" s="5"/>
      <c r="F35" s="5"/>
      <c r="G35" s="5"/>
    </row>
    <row r="36" spans="1:7" ht="29.25" customHeight="1">
      <c r="A36" s="661" t="s">
        <v>65</v>
      </c>
      <c r="B36" s="661"/>
      <c r="C36" s="661"/>
      <c r="D36" s="661"/>
      <c r="E36" s="661"/>
      <c r="F36" s="661"/>
      <c r="G36" s="661"/>
    </row>
    <row r="37" spans="1:7" ht="15">
      <c r="A37" s="661"/>
      <c r="B37" s="661"/>
      <c r="C37" s="661"/>
      <c r="D37" s="661"/>
      <c r="E37" s="661"/>
      <c r="F37" s="661"/>
      <c r="G37" s="661"/>
    </row>
    <row r="38" spans="1:7" ht="30" customHeight="1">
      <c r="A38" s="661" t="s">
        <v>66</v>
      </c>
      <c r="B38" s="661"/>
      <c r="C38" s="661"/>
      <c r="D38" s="661"/>
      <c r="E38" s="661"/>
      <c r="F38" s="661"/>
      <c r="G38" s="661"/>
    </row>
    <row r="39" spans="1:7" ht="18.75" customHeight="1">
      <c r="A39" s="667"/>
      <c r="B39" s="667"/>
      <c r="C39" s="667"/>
      <c r="D39" s="667"/>
      <c r="E39" s="667"/>
      <c r="F39" s="667"/>
      <c r="G39" s="667"/>
    </row>
    <row r="40" spans="1:7" ht="18.75" customHeight="1">
      <c r="A40" s="661" t="s">
        <v>67</v>
      </c>
      <c r="B40" s="661"/>
      <c r="C40" s="661"/>
      <c r="D40" s="661"/>
      <c r="E40" s="661"/>
      <c r="F40" s="661"/>
      <c r="G40" s="661"/>
    </row>
    <row r="41" spans="1:7" ht="15">
      <c r="A41" s="661"/>
      <c r="B41" s="661"/>
      <c r="C41" s="661"/>
      <c r="D41" s="661"/>
      <c r="E41" s="661"/>
      <c r="F41" s="661"/>
      <c r="G41" s="661"/>
    </row>
    <row r="42" spans="1:7" ht="40.5" customHeight="1">
      <c r="A42" s="661" t="s">
        <v>68</v>
      </c>
      <c r="B42" s="661"/>
      <c r="C42" s="661"/>
      <c r="D42" s="661"/>
      <c r="E42" s="661"/>
      <c r="F42" s="661"/>
      <c r="G42" s="661"/>
    </row>
    <row r="43" spans="1:7" ht="15">
      <c r="A43" s="661"/>
      <c r="B43" s="661"/>
      <c r="C43" s="661"/>
      <c r="D43" s="661"/>
      <c r="E43" s="661"/>
      <c r="F43" s="661"/>
      <c r="G43" s="661"/>
    </row>
    <row r="44" spans="1:7" ht="117" customHeight="1">
      <c r="A44" s="661" t="s">
        <v>69</v>
      </c>
      <c r="B44" s="661"/>
      <c r="C44" s="661"/>
      <c r="D44" s="661"/>
      <c r="E44" s="661"/>
      <c r="F44" s="661"/>
      <c r="G44" s="661"/>
    </row>
    <row r="45" spans="1:7" ht="15">
      <c r="A45" s="661"/>
      <c r="B45" s="661"/>
      <c r="C45" s="661"/>
      <c r="D45" s="661"/>
      <c r="E45" s="661"/>
      <c r="F45" s="661"/>
      <c r="G45" s="661"/>
    </row>
    <row r="46" spans="1:7" ht="57.75" customHeight="1">
      <c r="A46" s="661" t="s">
        <v>70</v>
      </c>
      <c r="B46" s="661"/>
      <c r="C46" s="661"/>
      <c r="D46" s="661"/>
      <c r="E46" s="661"/>
      <c r="F46" s="661"/>
      <c r="G46" s="661"/>
    </row>
    <row r="47" spans="1:7" ht="84" customHeight="1">
      <c r="A47" s="661"/>
      <c r="B47" s="661"/>
      <c r="C47" s="661"/>
      <c r="D47" s="661"/>
      <c r="E47" s="661"/>
      <c r="F47" s="661"/>
      <c r="G47" s="661"/>
    </row>
    <row r="48" spans="5:7" ht="23.25" customHeight="1">
      <c r="E48" s="661" t="s">
        <v>103</v>
      </c>
      <c r="F48" s="661"/>
      <c r="G48" s="661"/>
    </row>
    <row r="49" spans="5:7" ht="90.75" customHeight="1">
      <c r="E49" s="661" t="s">
        <v>46</v>
      </c>
      <c r="F49" s="661"/>
      <c r="G49" s="661"/>
    </row>
    <row r="50" spans="5:7" ht="39" customHeight="1">
      <c r="E50" s="661" t="s">
        <v>116</v>
      </c>
      <c r="F50" s="661"/>
      <c r="G50" s="3"/>
    </row>
    <row r="51" spans="1:7" ht="39.75" customHeight="1">
      <c r="A51" s="675" t="s">
        <v>423</v>
      </c>
      <c r="B51" s="675"/>
      <c r="C51" s="675"/>
      <c r="D51" s="675"/>
      <c r="E51" s="33"/>
      <c r="F51" s="33"/>
      <c r="G51" s="33"/>
    </row>
    <row r="52" spans="1:7" ht="21" customHeight="1">
      <c r="A52" s="11"/>
      <c r="B52" s="668" t="s">
        <v>90</v>
      </c>
      <c r="C52" s="668"/>
      <c r="D52" s="668"/>
      <c r="E52" s="33"/>
      <c r="F52" s="33"/>
      <c r="G52" s="33"/>
    </row>
    <row r="53" spans="1:7" ht="27.75" customHeight="1">
      <c r="A53" s="18" t="s">
        <v>91</v>
      </c>
      <c r="B53" s="18" t="s">
        <v>0</v>
      </c>
      <c r="C53" s="537" t="s">
        <v>237</v>
      </c>
      <c r="D53" s="10"/>
      <c r="E53" s="10"/>
      <c r="F53" s="17"/>
      <c r="G53" s="17"/>
    </row>
    <row r="54" spans="1:7" ht="18.75" customHeight="1">
      <c r="A54" s="22">
        <v>1</v>
      </c>
      <c r="B54" s="32" t="s">
        <v>92</v>
      </c>
      <c r="C54" s="26">
        <v>156389.862</v>
      </c>
      <c r="D54" s="17"/>
      <c r="E54" s="17"/>
      <c r="F54" s="17"/>
      <c r="G54" s="17"/>
    </row>
    <row r="55" spans="1:7" ht="14.25" customHeight="1">
      <c r="A55" s="22"/>
      <c r="B55" s="25" t="s">
        <v>71</v>
      </c>
      <c r="C55" s="18"/>
      <c r="D55" s="17"/>
      <c r="E55" s="17"/>
      <c r="F55" s="17"/>
      <c r="G55" s="17"/>
    </row>
    <row r="56" spans="1:7" ht="22.5" customHeight="1">
      <c r="A56" s="34" t="s">
        <v>109</v>
      </c>
      <c r="B56" s="24" t="s">
        <v>93</v>
      </c>
      <c r="C56" s="18">
        <v>99514.792</v>
      </c>
      <c r="D56" s="17"/>
      <c r="E56" s="17"/>
      <c r="F56" s="17"/>
      <c r="G56" s="17"/>
    </row>
    <row r="57" spans="1:7" ht="18.75" customHeight="1">
      <c r="A57" s="22"/>
      <c r="B57" s="24" t="s">
        <v>94</v>
      </c>
      <c r="C57" s="18">
        <v>51417.24</v>
      </c>
      <c r="D57" s="17"/>
      <c r="E57" s="17"/>
      <c r="F57" s="17"/>
      <c r="G57" s="17"/>
    </row>
    <row r="58" spans="1:7" ht="31.5" customHeight="1">
      <c r="A58" s="22" t="s">
        <v>110</v>
      </c>
      <c r="B58" s="24" t="s">
        <v>95</v>
      </c>
      <c r="C58" s="18">
        <v>5053.77</v>
      </c>
      <c r="D58" s="17"/>
      <c r="E58" s="17"/>
      <c r="F58" s="17"/>
      <c r="G58" s="17"/>
    </row>
    <row r="59" spans="1:7" ht="18.75" customHeight="1">
      <c r="A59" s="22"/>
      <c r="B59" s="24" t="s">
        <v>94</v>
      </c>
      <c r="C59" s="18">
        <v>404.06</v>
      </c>
      <c r="D59" s="17"/>
      <c r="E59" s="17"/>
      <c r="F59" s="17"/>
      <c r="G59" s="17"/>
    </row>
    <row r="60" spans="1:7" ht="18.75" customHeight="1">
      <c r="A60" s="22">
        <v>2</v>
      </c>
      <c r="B60" s="31" t="s">
        <v>96</v>
      </c>
      <c r="C60" s="26">
        <v>0.938</v>
      </c>
      <c r="D60" s="17"/>
      <c r="E60" s="17"/>
      <c r="F60" s="17"/>
      <c r="G60" s="17"/>
    </row>
    <row r="61" spans="1:7" ht="18.75" customHeight="1">
      <c r="A61" s="22"/>
      <c r="B61" s="25" t="s">
        <v>71</v>
      </c>
      <c r="C61" s="18"/>
      <c r="D61" s="17"/>
      <c r="E61" s="17"/>
      <c r="F61" s="17"/>
      <c r="G61" s="17"/>
    </row>
    <row r="62" spans="1:7" ht="29.25" customHeight="1">
      <c r="A62" s="22" t="s">
        <v>111</v>
      </c>
      <c r="B62" s="24" t="s">
        <v>97</v>
      </c>
      <c r="C62" s="18"/>
      <c r="D62" s="17"/>
      <c r="E62" s="17"/>
      <c r="F62" s="17"/>
      <c r="G62" s="17"/>
    </row>
    <row r="63" spans="1:7" ht="17.25" customHeight="1">
      <c r="A63" s="22"/>
      <c r="B63" s="25" t="s">
        <v>100</v>
      </c>
      <c r="C63" s="18"/>
      <c r="D63" s="17"/>
      <c r="E63" s="17"/>
      <c r="F63" s="17"/>
      <c r="G63" s="17"/>
    </row>
    <row r="64" spans="1:7" ht="33" customHeight="1">
      <c r="A64" s="22"/>
      <c r="B64" s="24" t="s">
        <v>98</v>
      </c>
      <c r="C64" s="18">
        <v>0.938</v>
      </c>
      <c r="D64" s="17"/>
      <c r="E64" s="17"/>
      <c r="F64" s="17"/>
      <c r="G64" s="17"/>
    </row>
    <row r="65" spans="1:7" ht="31.5">
      <c r="A65" s="22"/>
      <c r="B65" s="24" t="s">
        <v>99</v>
      </c>
      <c r="C65" s="18"/>
      <c r="D65" s="17"/>
      <c r="E65" s="17"/>
      <c r="F65" s="17"/>
      <c r="G65" s="17"/>
    </row>
    <row r="66" spans="1:7" ht="18.75" customHeight="1">
      <c r="A66" s="22"/>
      <c r="B66" s="24" t="s">
        <v>104</v>
      </c>
      <c r="C66" s="18"/>
      <c r="D66" s="17"/>
      <c r="E66" s="17"/>
      <c r="F66" s="17"/>
      <c r="G66" s="17"/>
    </row>
    <row r="67" spans="1:7" ht="28.5" customHeight="1">
      <c r="A67" s="22" t="s">
        <v>112</v>
      </c>
      <c r="B67" s="24" t="s">
        <v>105</v>
      </c>
      <c r="C67" s="18"/>
      <c r="D67" s="17"/>
      <c r="E67" s="17"/>
      <c r="F67" s="17"/>
      <c r="G67" s="17"/>
    </row>
    <row r="68" spans="1:7" ht="30.75" customHeight="1">
      <c r="A68" s="22" t="s">
        <v>113</v>
      </c>
      <c r="B68" s="24" t="s">
        <v>106</v>
      </c>
      <c r="C68" s="18"/>
      <c r="D68" s="17"/>
      <c r="E68" s="17"/>
      <c r="F68" s="17"/>
      <c r="G68" s="17"/>
    </row>
    <row r="69" spans="1:7" ht="18.75" customHeight="1">
      <c r="A69" s="22">
        <v>3</v>
      </c>
      <c r="B69" s="31" t="s">
        <v>101</v>
      </c>
      <c r="C69" s="26">
        <f>C71+C72</f>
        <v>142.13</v>
      </c>
      <c r="D69" s="17"/>
      <c r="E69" s="17"/>
      <c r="F69" s="17"/>
      <c r="G69" s="17"/>
    </row>
    <row r="70" spans="1:7" ht="18.75" customHeight="1">
      <c r="A70" s="22"/>
      <c r="B70" s="25" t="s">
        <v>71</v>
      </c>
      <c r="C70" s="18"/>
      <c r="D70" s="17"/>
      <c r="E70" s="17"/>
      <c r="F70" s="17"/>
      <c r="G70" s="17"/>
    </row>
    <row r="71" spans="1:7" ht="18.75" customHeight="1">
      <c r="A71" s="22" t="s">
        <v>114</v>
      </c>
      <c r="B71" s="23" t="s">
        <v>107</v>
      </c>
      <c r="C71" s="18"/>
      <c r="D71" s="17"/>
      <c r="E71" s="17"/>
      <c r="F71" s="17"/>
      <c r="G71" s="17"/>
    </row>
    <row r="72" spans="1:7" ht="18.75" customHeight="1">
      <c r="A72" s="22" t="s">
        <v>115</v>
      </c>
      <c r="B72" s="23" t="s">
        <v>108</v>
      </c>
      <c r="C72" s="18">
        <v>142.13</v>
      </c>
      <c r="D72" s="17"/>
      <c r="E72" s="17"/>
      <c r="F72" s="17"/>
      <c r="G72" s="17"/>
    </row>
    <row r="73" spans="1:7" ht="18.75" customHeight="1">
      <c r="A73" s="22"/>
      <c r="B73" s="25" t="s">
        <v>100</v>
      </c>
      <c r="C73" s="18"/>
      <c r="D73" s="17"/>
      <c r="E73" s="17"/>
      <c r="F73" s="17"/>
      <c r="G73" s="17"/>
    </row>
    <row r="74" spans="1:7" ht="18.75" customHeight="1">
      <c r="A74" s="22"/>
      <c r="B74" s="23" t="s">
        <v>102</v>
      </c>
      <c r="C74" s="18"/>
      <c r="D74" s="17"/>
      <c r="E74" s="17"/>
      <c r="F74" s="17"/>
      <c r="G74" s="17"/>
    </row>
    <row r="76" spans="1:7" ht="47.25" customHeight="1">
      <c r="A76" s="676" t="s">
        <v>424</v>
      </c>
      <c r="B76" s="676"/>
      <c r="C76" s="17"/>
      <c r="D76" s="17"/>
      <c r="E76" s="17"/>
      <c r="F76" s="604" t="s">
        <v>367</v>
      </c>
      <c r="G76" s="17"/>
    </row>
    <row r="77" spans="1:6" s="3" customFormat="1" ht="15">
      <c r="A77" s="661" t="s">
        <v>72</v>
      </c>
      <c r="B77" s="661"/>
      <c r="C77" s="661"/>
      <c r="E77" s="3" t="s">
        <v>49</v>
      </c>
      <c r="F77" s="3" t="s">
        <v>50</v>
      </c>
    </row>
    <row r="78" spans="1:6" s="3" customFormat="1" ht="27" customHeight="1">
      <c r="A78" s="661" t="s">
        <v>73</v>
      </c>
      <c r="B78" s="661"/>
      <c r="C78" s="661"/>
      <c r="F78" s="631" t="s">
        <v>395</v>
      </c>
    </row>
    <row r="79" spans="1:7" ht="36.75" customHeight="1">
      <c r="A79" s="673"/>
      <c r="B79" s="673"/>
      <c r="C79" s="673"/>
      <c r="D79" s="673"/>
      <c r="E79" s="17" t="s">
        <v>49</v>
      </c>
      <c r="F79" s="667" t="s">
        <v>50</v>
      </c>
      <c r="G79" s="667"/>
    </row>
    <row r="80" spans="1:7" s="20" customFormat="1" ht="15">
      <c r="A80" s="674" t="s">
        <v>74</v>
      </c>
      <c r="B80" s="674"/>
      <c r="C80" s="674"/>
      <c r="D80" s="674"/>
      <c r="E80" s="19"/>
      <c r="F80" s="19"/>
      <c r="G80" s="19"/>
    </row>
    <row r="81" spans="1:7" s="20" customFormat="1" ht="30.75" customHeight="1">
      <c r="A81" s="20" t="s">
        <v>75</v>
      </c>
      <c r="D81" s="21"/>
      <c r="E81" s="21" t="s">
        <v>49</v>
      </c>
      <c r="F81" s="677" t="s">
        <v>50</v>
      </c>
      <c r="G81" s="677"/>
    </row>
    <row r="82" spans="1:7" ht="15">
      <c r="A82" s="661"/>
      <c r="B82" s="661"/>
      <c r="C82" s="661"/>
      <c r="D82" s="661"/>
      <c r="E82" s="7"/>
      <c r="F82" s="7"/>
      <c r="G82" s="7"/>
    </row>
    <row r="83" spans="1:7" ht="15">
      <c r="A83" s="661"/>
      <c r="B83" s="661"/>
      <c r="E83" s="2"/>
      <c r="F83" s="667"/>
      <c r="G83" s="667"/>
    </row>
  </sheetData>
  <sheetProtection/>
  <protectedRanges>
    <protectedRange password="CE28" sqref="D1:D2 A1:B2 A48:B49 D48:D49 D6:G6 A6:B6" name="Диапазон9_1"/>
    <protectedRange password="CE28" sqref="C33:G47" name="Диапазон5"/>
    <protectedRange password="CE28" sqref="F26:G26 C28:G32" name="Диапазон4"/>
    <protectedRange password="CE28" sqref="F26:G26 C28:G32" name="Диапазон3"/>
    <protectedRange password="CE28" sqref="F26:G26 C28:G32" name="Диапазон2"/>
    <protectedRange password="CE28" sqref="C13:E26 F19:G22 F13:G17" name="Диапазон1"/>
    <protectedRange password="CE28" sqref="E1:G2 E48:G49" name="Диапазон9"/>
    <protectedRange password="CE28" sqref="B52 D52 C53:G75 C51:D51 E51:G52" name="Диапазон5_1"/>
    <protectedRange password="CE28" sqref="D50 A50:B50" name="Диапазон9_1_1"/>
    <protectedRange password="CE28" sqref="E50:G50" name="Диапазон9_2"/>
    <protectedRange password="CE28" sqref="D3:D5 A3:B5" name="Диапазон9_1_1_1"/>
    <protectedRange password="CE28" sqref="E3:E5 I3:I5" name="Диапазон9_2_1"/>
  </protectedRanges>
  <mergeCells count="58">
    <mergeCell ref="E5:G5"/>
    <mergeCell ref="F83:G83"/>
    <mergeCell ref="A78:C78"/>
    <mergeCell ref="A76:B76"/>
    <mergeCell ref="E48:G48"/>
    <mergeCell ref="E49:G49"/>
    <mergeCell ref="E50:F50"/>
    <mergeCell ref="F79:G79"/>
    <mergeCell ref="F81:G81"/>
    <mergeCell ref="A83:B83"/>
    <mergeCell ref="A79:D79"/>
    <mergeCell ref="A82:D82"/>
    <mergeCell ref="A80:D80"/>
    <mergeCell ref="B52:D52"/>
    <mergeCell ref="A46:G46"/>
    <mergeCell ref="A47:G47"/>
    <mergeCell ref="A51:D51"/>
    <mergeCell ref="A77:C77"/>
    <mergeCell ref="A44:G44"/>
    <mergeCell ref="A37:G37"/>
    <mergeCell ref="A38:G38"/>
    <mergeCell ref="A39:G39"/>
    <mergeCell ref="A40:G40"/>
    <mergeCell ref="A41:G41"/>
    <mergeCell ref="A42:G42"/>
    <mergeCell ref="A45:G45"/>
    <mergeCell ref="A30:C30"/>
    <mergeCell ref="D30:G30"/>
    <mergeCell ref="A31:C31"/>
    <mergeCell ref="D31:G31"/>
    <mergeCell ref="A32:C32"/>
    <mergeCell ref="D32:G32"/>
    <mergeCell ref="A34:G34"/>
    <mergeCell ref="A36:G36"/>
    <mergeCell ref="A43:G43"/>
    <mergeCell ref="A28:C28"/>
    <mergeCell ref="D28:G28"/>
    <mergeCell ref="A29:C29"/>
    <mergeCell ref="D29:G29"/>
    <mergeCell ref="A17:G17"/>
    <mergeCell ref="A20:E20"/>
    <mergeCell ref="E9:G9"/>
    <mergeCell ref="F10:G10"/>
    <mergeCell ref="F11:G11"/>
    <mergeCell ref="E13:G13"/>
    <mergeCell ref="A9:B9"/>
    <mergeCell ref="A10:B10"/>
    <mergeCell ref="A13:B13"/>
    <mergeCell ref="E1:G1"/>
    <mergeCell ref="E2:G2"/>
    <mergeCell ref="E7:G7"/>
    <mergeCell ref="E8:G8"/>
    <mergeCell ref="A15:G15"/>
    <mergeCell ref="A16:G16"/>
    <mergeCell ref="A7:B7"/>
    <mergeCell ref="A8:B8"/>
    <mergeCell ref="E3:G3"/>
    <mergeCell ref="E4:G4"/>
  </mergeCells>
  <printOptions/>
  <pageMargins left="0.75" right="0.75" top="0.92" bottom="0.79" header="0.5" footer="0.5"/>
  <pageSetup fitToHeight="2"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G82"/>
  <sheetViews>
    <sheetView tabSelected="1" zoomScale="75" zoomScaleNormal="75" zoomScalePageLayoutView="0" workbookViewId="0" topLeftCell="A34">
      <selection activeCell="E57" sqref="E57"/>
    </sheetView>
  </sheetViews>
  <sheetFormatPr defaultColWidth="9.00390625" defaultRowHeight="12.75"/>
  <cols>
    <col min="1" max="1" width="7.875" style="1" customWidth="1"/>
    <col min="2" max="2" width="53.875" style="1" customWidth="1"/>
    <col min="3" max="3" width="18.75390625" style="1" customWidth="1"/>
    <col min="4" max="4" width="11.375" style="2" customWidth="1"/>
    <col min="5" max="5" width="12.75390625" style="1" customWidth="1"/>
    <col min="6" max="6" width="25.625" style="1" customWidth="1"/>
    <col min="7" max="7" width="22.125" style="1" customWidth="1"/>
    <col min="8" max="16384" width="9.125" style="1" customWidth="1"/>
  </cols>
  <sheetData>
    <row r="1" spans="5:7" ht="23.25" customHeight="1">
      <c r="E1" s="661" t="s">
        <v>76</v>
      </c>
      <c r="F1" s="661"/>
      <c r="G1" s="661"/>
    </row>
    <row r="2" spans="5:7" ht="90.75" customHeight="1">
      <c r="E2" s="661" t="s">
        <v>77</v>
      </c>
      <c r="F2" s="661"/>
      <c r="G2" s="661"/>
    </row>
    <row r="3" spans="5:7" ht="16.5" customHeight="1">
      <c r="E3" s="661" t="s">
        <v>227</v>
      </c>
      <c r="F3" s="661"/>
      <c r="G3" s="661"/>
    </row>
    <row r="4" spans="5:7" ht="16.5" customHeight="1">
      <c r="E4" s="661" t="s">
        <v>228</v>
      </c>
      <c r="F4" s="661"/>
      <c r="G4" s="661"/>
    </row>
    <row r="5" spans="5:7" ht="14.25" customHeight="1">
      <c r="E5" s="661" t="s">
        <v>229</v>
      </c>
      <c r="F5" s="661"/>
      <c r="G5" s="661"/>
    </row>
    <row r="6" spans="5:7" ht="15">
      <c r="E6" s="4"/>
      <c r="F6" s="4"/>
      <c r="G6" s="4"/>
    </row>
    <row r="7" spans="1:7" ht="42.75" customHeight="1">
      <c r="A7" s="662" t="s">
        <v>78</v>
      </c>
      <c r="B7" s="662"/>
      <c r="E7" s="662" t="s">
        <v>47</v>
      </c>
      <c r="F7" s="662"/>
      <c r="G7" s="662"/>
    </row>
    <row r="8" spans="1:7" ht="41.25" customHeight="1">
      <c r="A8" s="661" t="s">
        <v>79</v>
      </c>
      <c r="B8" s="661"/>
      <c r="E8" s="663" t="s">
        <v>80</v>
      </c>
      <c r="F8" s="663"/>
      <c r="G8" s="663"/>
    </row>
    <row r="9" spans="1:7" ht="60" customHeight="1">
      <c r="A9" s="667" t="s">
        <v>48</v>
      </c>
      <c r="B9" s="667"/>
      <c r="E9" s="667" t="s">
        <v>48</v>
      </c>
      <c r="F9" s="667"/>
      <c r="G9" s="667"/>
    </row>
    <row r="10" spans="1:7" ht="15">
      <c r="A10" s="663"/>
      <c r="B10" s="663"/>
      <c r="E10" s="7"/>
      <c r="F10" s="663" t="s">
        <v>367</v>
      </c>
      <c r="G10" s="663"/>
    </row>
    <row r="11" spans="1:7" ht="30">
      <c r="A11" s="1" t="s">
        <v>49</v>
      </c>
      <c r="B11" s="1" t="s">
        <v>50</v>
      </c>
      <c r="E11" s="2" t="s">
        <v>49</v>
      </c>
      <c r="F11" s="667" t="s">
        <v>50</v>
      </c>
      <c r="G11" s="667"/>
    </row>
    <row r="12" spans="5:7" ht="15">
      <c r="E12" s="2"/>
      <c r="F12" s="2"/>
      <c r="G12" s="2"/>
    </row>
    <row r="13" spans="1:7" ht="30" customHeight="1">
      <c r="A13" s="667" t="s">
        <v>51</v>
      </c>
      <c r="B13" s="667"/>
      <c r="E13" s="667" t="s">
        <v>51</v>
      </c>
      <c r="F13" s="667"/>
      <c r="G13" s="667"/>
    </row>
    <row r="15" spans="1:7" ht="15">
      <c r="A15" s="664" t="s">
        <v>52</v>
      </c>
      <c r="B15" s="664"/>
      <c r="C15" s="664"/>
      <c r="D15" s="664"/>
      <c r="E15" s="664"/>
      <c r="F15" s="664"/>
      <c r="G15" s="664"/>
    </row>
    <row r="16" spans="1:7" ht="15">
      <c r="A16" s="665"/>
      <c r="B16" s="666"/>
      <c r="C16" s="665"/>
      <c r="D16" s="665"/>
      <c r="E16" s="665"/>
      <c r="F16" s="665"/>
      <c r="G16" s="665"/>
    </row>
    <row r="17" spans="1:7" ht="15">
      <c r="A17" s="664" t="s">
        <v>420</v>
      </c>
      <c r="B17" s="664"/>
      <c r="C17" s="664"/>
      <c r="D17" s="664"/>
      <c r="E17" s="664"/>
      <c r="F17" s="664"/>
      <c r="G17" s="664"/>
    </row>
    <row r="18" spans="1:6" ht="15">
      <c r="A18" s="8"/>
      <c r="B18" s="8"/>
      <c r="C18" s="8"/>
      <c r="D18" s="8"/>
      <c r="E18" s="8"/>
      <c r="F18" s="10"/>
    </row>
    <row r="19" spans="1:7" ht="15">
      <c r="A19" s="8"/>
      <c r="B19" s="8"/>
      <c r="C19" s="8"/>
      <c r="D19" s="8"/>
      <c r="E19" s="8"/>
      <c r="F19" s="11"/>
      <c r="G19" s="6" t="s">
        <v>53</v>
      </c>
    </row>
    <row r="20" spans="1:7" ht="15">
      <c r="A20" s="662" t="s">
        <v>421</v>
      </c>
      <c r="B20" s="662"/>
      <c r="C20" s="662"/>
      <c r="D20" s="662"/>
      <c r="E20" s="671"/>
      <c r="F20" s="10"/>
      <c r="G20" s="13"/>
    </row>
    <row r="21" spans="1:7" ht="15">
      <c r="A21" s="5"/>
      <c r="B21" s="5"/>
      <c r="C21" s="5"/>
      <c r="D21" s="5"/>
      <c r="E21" s="12"/>
      <c r="F21" s="10" t="s">
        <v>54</v>
      </c>
      <c r="G21" s="585">
        <v>43474</v>
      </c>
    </row>
    <row r="22" spans="1:7" ht="15">
      <c r="A22" s="5"/>
      <c r="B22" s="5"/>
      <c r="C22" s="5"/>
      <c r="D22" s="5"/>
      <c r="E22" s="12"/>
      <c r="F22" s="10"/>
      <c r="G22" s="13"/>
    </row>
    <row r="23" spans="1:7" ht="15">
      <c r="A23" s="8"/>
      <c r="B23" s="8"/>
      <c r="C23" s="8"/>
      <c r="D23" s="8"/>
      <c r="E23" s="8"/>
      <c r="F23" s="10" t="s">
        <v>55</v>
      </c>
      <c r="G23" s="14">
        <v>33277248</v>
      </c>
    </row>
    <row r="24" spans="1:7" ht="15">
      <c r="A24" s="8"/>
      <c r="B24" s="8"/>
      <c r="C24" s="8"/>
      <c r="D24" s="8"/>
      <c r="E24" s="8"/>
      <c r="F24" s="10" t="s">
        <v>56</v>
      </c>
      <c r="G24" s="15">
        <v>25738000</v>
      </c>
    </row>
    <row r="25" spans="1:7" ht="15">
      <c r="A25" s="8"/>
      <c r="B25" s="8"/>
      <c r="C25" s="8"/>
      <c r="D25" s="8"/>
      <c r="E25" s="8"/>
      <c r="F25" s="10"/>
      <c r="G25" s="15"/>
    </row>
    <row r="26" spans="6:7" ht="15">
      <c r="F26" s="10" t="s">
        <v>57</v>
      </c>
      <c r="G26" s="16">
        <v>383</v>
      </c>
    </row>
    <row r="27" spans="4:7" ht="18.75" customHeight="1">
      <c r="D27" s="10"/>
      <c r="E27" s="10"/>
      <c r="F27" s="10"/>
      <c r="G27" s="10"/>
    </row>
    <row r="28" spans="1:7" ht="55.5" customHeight="1">
      <c r="A28" s="669" t="s">
        <v>81</v>
      </c>
      <c r="B28" s="669"/>
      <c r="C28" s="669"/>
      <c r="D28" s="670" t="s">
        <v>370</v>
      </c>
      <c r="E28" s="670"/>
      <c r="F28" s="670"/>
      <c r="G28" s="670"/>
    </row>
    <row r="29" spans="1:7" ht="21.75" customHeight="1">
      <c r="A29" s="671" t="s">
        <v>59</v>
      </c>
      <c r="B29" s="671"/>
      <c r="C29" s="671"/>
      <c r="D29" s="670"/>
      <c r="E29" s="670"/>
      <c r="F29" s="670"/>
      <c r="G29" s="670"/>
    </row>
    <row r="30" spans="1:7" ht="63" customHeight="1">
      <c r="A30" s="671" t="s">
        <v>60</v>
      </c>
      <c r="B30" s="671"/>
      <c r="C30" s="671"/>
      <c r="D30" s="671" t="s">
        <v>61</v>
      </c>
      <c r="E30" s="671"/>
      <c r="F30" s="671"/>
      <c r="G30" s="671"/>
    </row>
    <row r="31" spans="1:7" ht="45.75" customHeight="1">
      <c r="A31" s="671" t="s">
        <v>82</v>
      </c>
      <c r="B31" s="671"/>
      <c r="C31" s="671"/>
      <c r="D31" s="672" t="s">
        <v>422</v>
      </c>
      <c r="E31" s="672"/>
      <c r="F31" s="672"/>
      <c r="G31" s="672"/>
    </row>
    <row r="32" spans="1:7" ht="21.75" customHeight="1">
      <c r="A32" s="671" t="s">
        <v>63</v>
      </c>
      <c r="B32" s="671"/>
      <c r="C32" s="671"/>
      <c r="D32" s="673"/>
      <c r="E32" s="673"/>
      <c r="F32" s="673"/>
      <c r="G32" s="673"/>
    </row>
    <row r="33" spans="1:7" ht="14.25" customHeight="1">
      <c r="A33" s="3"/>
      <c r="B33" s="3"/>
      <c r="C33" s="17"/>
      <c r="D33" s="17"/>
      <c r="E33" s="17"/>
      <c r="F33" s="10"/>
      <c r="G33" s="10"/>
    </row>
    <row r="34" spans="1:7" ht="40.5" customHeight="1">
      <c r="A34" s="664" t="s">
        <v>83</v>
      </c>
      <c r="B34" s="664"/>
      <c r="C34" s="664"/>
      <c r="D34" s="664"/>
      <c r="E34" s="664"/>
      <c r="F34" s="664"/>
      <c r="G34" s="664"/>
    </row>
    <row r="35" spans="1:7" ht="24.75" customHeight="1">
      <c r="A35" s="5"/>
      <c r="B35" s="5"/>
      <c r="C35" s="5"/>
      <c r="D35" s="8"/>
      <c r="E35" s="5"/>
      <c r="F35" s="5"/>
      <c r="G35" s="5"/>
    </row>
    <row r="36" spans="1:7" ht="29.25" customHeight="1">
      <c r="A36" s="661" t="s">
        <v>84</v>
      </c>
      <c r="B36" s="661"/>
      <c r="C36" s="661"/>
      <c r="D36" s="661"/>
      <c r="E36" s="661"/>
      <c r="F36" s="661"/>
      <c r="G36" s="661"/>
    </row>
    <row r="37" spans="1:7" ht="15">
      <c r="A37" s="661"/>
      <c r="B37" s="661"/>
      <c r="C37" s="661"/>
      <c r="D37" s="661"/>
      <c r="E37" s="661"/>
      <c r="F37" s="661"/>
      <c r="G37" s="661"/>
    </row>
    <row r="38" spans="1:7" ht="30" customHeight="1">
      <c r="A38" s="661" t="s">
        <v>85</v>
      </c>
      <c r="B38" s="661"/>
      <c r="C38" s="661"/>
      <c r="D38" s="661"/>
      <c r="E38" s="661"/>
      <c r="F38" s="661"/>
      <c r="G38" s="661"/>
    </row>
    <row r="39" spans="1:7" ht="18.75" customHeight="1">
      <c r="A39" s="667"/>
      <c r="B39" s="667"/>
      <c r="C39" s="667"/>
      <c r="D39" s="667"/>
      <c r="E39" s="667"/>
      <c r="F39" s="667"/>
      <c r="G39" s="667"/>
    </row>
    <row r="40" spans="1:7" ht="18.75" customHeight="1">
      <c r="A40" s="661" t="s">
        <v>67</v>
      </c>
      <c r="B40" s="661"/>
      <c r="C40" s="661"/>
      <c r="D40" s="661"/>
      <c r="E40" s="661"/>
      <c r="F40" s="661"/>
      <c r="G40" s="661"/>
    </row>
    <row r="41" spans="1:7" ht="15">
      <c r="A41" s="661"/>
      <c r="B41" s="661"/>
      <c r="C41" s="661"/>
      <c r="D41" s="661"/>
      <c r="E41" s="661"/>
      <c r="F41" s="661"/>
      <c r="G41" s="661"/>
    </row>
    <row r="42" spans="1:7" ht="40.5" customHeight="1">
      <c r="A42" s="661" t="s">
        <v>68</v>
      </c>
      <c r="B42" s="661"/>
      <c r="C42" s="661"/>
      <c r="D42" s="661"/>
      <c r="E42" s="661"/>
      <c r="F42" s="661"/>
      <c r="G42" s="661"/>
    </row>
    <row r="43" spans="1:7" ht="15">
      <c r="A43" s="661"/>
      <c r="B43" s="661"/>
      <c r="C43" s="661"/>
      <c r="D43" s="661"/>
      <c r="E43" s="661"/>
      <c r="F43" s="661"/>
      <c r="G43" s="661"/>
    </row>
    <row r="44" spans="1:7" ht="117" customHeight="1">
      <c r="A44" s="661" t="s">
        <v>86</v>
      </c>
      <c r="B44" s="661"/>
      <c r="C44" s="661"/>
      <c r="D44" s="661"/>
      <c r="E44" s="661"/>
      <c r="F44" s="661"/>
      <c r="G44" s="661"/>
    </row>
    <row r="45" spans="1:7" ht="15">
      <c r="A45" s="661"/>
      <c r="B45" s="661"/>
      <c r="C45" s="661"/>
      <c r="D45" s="661"/>
      <c r="E45" s="661"/>
      <c r="F45" s="661"/>
      <c r="G45" s="661"/>
    </row>
    <row r="46" spans="1:7" ht="57.75" customHeight="1">
      <c r="A46" s="661" t="s">
        <v>87</v>
      </c>
      <c r="B46" s="661"/>
      <c r="C46" s="661"/>
      <c r="D46" s="661"/>
      <c r="E46" s="661"/>
      <c r="F46" s="661"/>
      <c r="G46" s="661"/>
    </row>
    <row r="47" spans="1:7" ht="48.75" customHeight="1">
      <c r="A47" s="661"/>
      <c r="B47" s="661"/>
      <c r="C47" s="661"/>
      <c r="D47" s="661"/>
      <c r="E47" s="661"/>
      <c r="F47" s="661"/>
      <c r="G47" s="661"/>
    </row>
    <row r="48" spans="5:7" ht="23.25" customHeight="1">
      <c r="E48" s="661" t="s">
        <v>103</v>
      </c>
      <c r="F48" s="661"/>
      <c r="G48" s="661"/>
    </row>
    <row r="49" spans="5:7" ht="90.75" customHeight="1">
      <c r="E49" s="661" t="s">
        <v>46</v>
      </c>
      <c r="F49" s="661"/>
      <c r="G49" s="661"/>
    </row>
    <row r="50" spans="5:7" ht="39" customHeight="1">
      <c r="E50" s="661" t="s">
        <v>116</v>
      </c>
      <c r="F50" s="661"/>
      <c r="G50" s="3"/>
    </row>
    <row r="51" spans="1:7" ht="39.75" customHeight="1">
      <c r="A51" s="675" t="s">
        <v>425</v>
      </c>
      <c r="B51" s="675"/>
      <c r="C51" s="675"/>
      <c r="D51" s="675"/>
      <c r="E51" s="33"/>
      <c r="F51" s="33"/>
      <c r="G51" s="33"/>
    </row>
    <row r="52" spans="1:7" ht="21" customHeight="1">
      <c r="A52" s="11"/>
      <c r="B52" s="668" t="s">
        <v>90</v>
      </c>
      <c r="C52" s="668"/>
      <c r="D52" s="668"/>
      <c r="E52" s="33"/>
      <c r="F52" s="33"/>
      <c r="G52" s="33"/>
    </row>
    <row r="53" spans="1:7" ht="27.75" customHeight="1">
      <c r="A53" s="18" t="s">
        <v>91</v>
      </c>
      <c r="B53" s="18" t="s">
        <v>0</v>
      </c>
      <c r="C53" s="537" t="s">
        <v>237</v>
      </c>
      <c r="D53" s="10"/>
      <c r="E53" s="10"/>
      <c r="F53" s="17"/>
      <c r="G53" s="17"/>
    </row>
    <row r="54" spans="1:7" ht="18.75" customHeight="1">
      <c r="A54" s="22">
        <v>1</v>
      </c>
      <c r="B54" s="32" t="s">
        <v>92</v>
      </c>
      <c r="C54" s="26">
        <v>104568.56</v>
      </c>
      <c r="D54" s="17"/>
      <c r="E54" s="17"/>
      <c r="F54" s="17"/>
      <c r="G54" s="17"/>
    </row>
    <row r="55" spans="1:7" ht="14.25" customHeight="1">
      <c r="A55" s="22"/>
      <c r="B55" s="25" t="s">
        <v>71</v>
      </c>
      <c r="C55" s="18"/>
      <c r="D55" s="17"/>
      <c r="E55" s="17"/>
      <c r="F55" s="17"/>
      <c r="G55" s="17"/>
    </row>
    <row r="56" spans="1:7" ht="22.5" customHeight="1">
      <c r="A56" s="34" t="s">
        <v>109</v>
      </c>
      <c r="B56" s="24" t="s">
        <v>93</v>
      </c>
      <c r="C56" s="18">
        <v>99514.792</v>
      </c>
      <c r="D56" s="17"/>
      <c r="E56" s="17"/>
      <c r="F56" s="17"/>
      <c r="G56" s="17"/>
    </row>
    <row r="57" spans="1:7" ht="18.75" customHeight="1">
      <c r="A57" s="22"/>
      <c r="B57" s="24" t="s">
        <v>94</v>
      </c>
      <c r="C57" s="18">
        <v>51417.24</v>
      </c>
      <c r="D57" s="17"/>
      <c r="E57" s="17"/>
      <c r="F57" s="17"/>
      <c r="G57" s="17"/>
    </row>
    <row r="58" spans="1:7" ht="31.5" customHeight="1">
      <c r="A58" s="22" t="s">
        <v>110</v>
      </c>
      <c r="B58" s="24" t="s">
        <v>95</v>
      </c>
      <c r="C58" s="18">
        <v>5053.77</v>
      </c>
      <c r="D58" s="17"/>
      <c r="E58" s="17"/>
      <c r="F58" s="17"/>
      <c r="G58" s="17"/>
    </row>
    <row r="59" spans="1:7" ht="18.75" customHeight="1">
      <c r="A59" s="22"/>
      <c r="B59" s="24" t="s">
        <v>94</v>
      </c>
      <c r="C59" s="18">
        <v>404.06</v>
      </c>
      <c r="D59" s="17"/>
      <c r="E59" s="17"/>
      <c r="F59" s="17"/>
      <c r="G59" s="17"/>
    </row>
    <row r="60" spans="1:7" ht="18.75" customHeight="1">
      <c r="A60" s="22">
        <v>2</v>
      </c>
      <c r="B60" s="31" t="s">
        <v>96</v>
      </c>
      <c r="C60" s="26">
        <v>0.938</v>
      </c>
      <c r="D60" s="17"/>
      <c r="E60" s="17"/>
      <c r="F60" s="17"/>
      <c r="G60" s="17"/>
    </row>
    <row r="61" spans="1:7" ht="18.75" customHeight="1">
      <c r="A61" s="22"/>
      <c r="B61" s="25" t="s">
        <v>71</v>
      </c>
      <c r="C61" s="18"/>
      <c r="D61" s="17"/>
      <c r="E61" s="17"/>
      <c r="F61" s="17"/>
      <c r="G61" s="17"/>
    </row>
    <row r="62" spans="1:7" ht="29.25" customHeight="1">
      <c r="A62" s="22" t="s">
        <v>111</v>
      </c>
      <c r="B62" s="24" t="s">
        <v>97</v>
      </c>
      <c r="C62" s="18"/>
      <c r="D62" s="17"/>
      <c r="E62" s="17"/>
      <c r="F62" s="17"/>
      <c r="G62" s="17"/>
    </row>
    <row r="63" spans="1:7" ht="17.25" customHeight="1">
      <c r="A63" s="22"/>
      <c r="B63" s="25" t="s">
        <v>100</v>
      </c>
      <c r="C63" s="18"/>
      <c r="D63" s="17"/>
      <c r="E63" s="17"/>
      <c r="F63" s="17"/>
      <c r="G63" s="17"/>
    </row>
    <row r="64" spans="1:7" ht="33" customHeight="1">
      <c r="A64" s="22"/>
      <c r="B64" s="24" t="s">
        <v>98</v>
      </c>
      <c r="C64" s="18">
        <v>0.938</v>
      </c>
      <c r="D64" s="17"/>
      <c r="E64" s="17"/>
      <c r="F64" s="17"/>
      <c r="G64" s="17"/>
    </row>
    <row r="65" spans="1:7" ht="31.5">
      <c r="A65" s="22"/>
      <c r="B65" s="24" t="s">
        <v>99</v>
      </c>
      <c r="C65" s="18"/>
      <c r="D65" s="17"/>
      <c r="E65" s="17"/>
      <c r="F65" s="17"/>
      <c r="G65" s="17"/>
    </row>
    <row r="66" spans="1:7" ht="18.75" customHeight="1">
      <c r="A66" s="22"/>
      <c r="B66" s="24" t="s">
        <v>104</v>
      </c>
      <c r="C66" s="18"/>
      <c r="D66" s="17"/>
      <c r="E66" s="17"/>
      <c r="F66" s="17"/>
      <c r="G66" s="17"/>
    </row>
    <row r="67" spans="1:7" ht="28.5" customHeight="1">
      <c r="A67" s="22" t="s">
        <v>112</v>
      </c>
      <c r="B67" s="24" t="s">
        <v>105</v>
      </c>
      <c r="C67" s="18"/>
      <c r="D67" s="17"/>
      <c r="E67" s="17"/>
      <c r="F67" s="17"/>
      <c r="G67" s="17"/>
    </row>
    <row r="68" spans="1:7" ht="30.75" customHeight="1">
      <c r="A68" s="22" t="s">
        <v>113</v>
      </c>
      <c r="B68" s="24" t="s">
        <v>106</v>
      </c>
      <c r="C68" s="18"/>
      <c r="D68" s="17"/>
      <c r="E68" s="17"/>
      <c r="F68" s="17"/>
      <c r="G68" s="17"/>
    </row>
    <row r="69" spans="1:7" ht="18.75" customHeight="1">
      <c r="A69" s="22">
        <v>3</v>
      </c>
      <c r="B69" s="31" t="s">
        <v>101</v>
      </c>
      <c r="C69" s="26">
        <f>C71+C72</f>
        <v>142.13</v>
      </c>
      <c r="D69" s="17"/>
      <c r="E69" s="17"/>
      <c r="F69" s="17"/>
      <c r="G69" s="17"/>
    </row>
    <row r="70" spans="1:7" ht="18.75" customHeight="1">
      <c r="A70" s="22"/>
      <c r="B70" s="25" t="s">
        <v>71</v>
      </c>
      <c r="C70" s="18"/>
      <c r="D70" s="17"/>
      <c r="E70" s="17"/>
      <c r="F70" s="17"/>
      <c r="G70" s="17"/>
    </row>
    <row r="71" spans="1:7" ht="18.75" customHeight="1">
      <c r="A71" s="22" t="s">
        <v>114</v>
      </c>
      <c r="B71" s="23" t="s">
        <v>107</v>
      </c>
      <c r="C71" s="18"/>
      <c r="D71" s="17"/>
      <c r="E71" s="17"/>
      <c r="F71" s="17"/>
      <c r="G71" s="17"/>
    </row>
    <row r="72" spans="1:7" ht="18.75" customHeight="1">
      <c r="A72" s="22" t="s">
        <v>115</v>
      </c>
      <c r="B72" s="23" t="s">
        <v>108</v>
      </c>
      <c r="C72" s="18">
        <v>142.13</v>
      </c>
      <c r="D72" s="17"/>
      <c r="E72" s="17"/>
      <c r="F72" s="17"/>
      <c r="G72" s="17"/>
    </row>
    <row r="73" spans="1:7" ht="18.75" customHeight="1">
      <c r="A73" s="22"/>
      <c r="B73" s="25" t="s">
        <v>100</v>
      </c>
      <c r="C73" s="18"/>
      <c r="D73" s="17"/>
      <c r="E73" s="17"/>
      <c r="F73" s="17"/>
      <c r="G73" s="17"/>
    </row>
    <row r="74" spans="1:7" ht="18.75" customHeight="1">
      <c r="A74" s="22"/>
      <c r="B74" s="23" t="s">
        <v>102</v>
      </c>
      <c r="C74" s="18"/>
      <c r="D74" s="17"/>
      <c r="E74" s="17"/>
      <c r="F74" s="17"/>
      <c r="G74" s="17"/>
    </row>
    <row r="75" spans="1:7" ht="18.75" customHeight="1">
      <c r="A75" s="17"/>
      <c r="B75" s="17"/>
      <c r="C75" s="17"/>
      <c r="D75" s="17"/>
      <c r="E75" s="17"/>
      <c r="F75" s="17"/>
      <c r="G75" s="17"/>
    </row>
    <row r="76" spans="1:3" s="3" customFormat="1" ht="15">
      <c r="A76" s="661" t="s">
        <v>424</v>
      </c>
      <c r="B76" s="661"/>
      <c r="C76" s="661"/>
    </row>
    <row r="77" s="3" customFormat="1" ht="15">
      <c r="F77" s="4" t="s">
        <v>367</v>
      </c>
    </row>
    <row r="78" spans="1:7" ht="36.75" customHeight="1">
      <c r="A78" s="673" t="s">
        <v>88</v>
      </c>
      <c r="B78" s="673"/>
      <c r="C78" s="673"/>
      <c r="D78" s="673"/>
      <c r="E78" s="17" t="s">
        <v>49</v>
      </c>
      <c r="F78" s="667" t="s">
        <v>50</v>
      </c>
      <c r="G78" s="667"/>
    </row>
    <row r="79" spans="1:7" s="20" customFormat="1" ht="15">
      <c r="A79" s="674" t="s">
        <v>89</v>
      </c>
      <c r="B79" s="674"/>
      <c r="C79" s="674"/>
      <c r="D79" s="674"/>
      <c r="E79" s="19"/>
      <c r="F79" s="630" t="s">
        <v>395</v>
      </c>
      <c r="G79" s="19"/>
    </row>
    <row r="80" spans="4:7" s="20" customFormat="1" ht="30.75" customHeight="1">
      <c r="D80" s="21"/>
      <c r="E80" s="21" t="s">
        <v>49</v>
      </c>
      <c r="F80" s="677" t="s">
        <v>50</v>
      </c>
      <c r="G80" s="677"/>
    </row>
    <row r="81" spans="1:7" ht="15">
      <c r="A81" s="661" t="s">
        <v>74</v>
      </c>
      <c r="B81" s="661"/>
      <c r="C81" s="661"/>
      <c r="D81" s="661"/>
      <c r="E81" s="7"/>
      <c r="F81" s="7"/>
      <c r="G81" s="7"/>
    </row>
    <row r="82" spans="1:7" ht="15">
      <c r="A82" s="661" t="s">
        <v>75</v>
      </c>
      <c r="B82" s="661"/>
      <c r="E82" s="2" t="s">
        <v>49</v>
      </c>
      <c r="F82" s="667" t="s">
        <v>50</v>
      </c>
      <c r="G82" s="667"/>
    </row>
  </sheetData>
  <sheetProtection/>
  <protectedRanges>
    <protectedRange password="CE28" sqref="D1:D2 E6:G6 A1:B2 D6 A6:B6" name="Диапазон9_1"/>
    <protectedRange password="CE28" sqref="B52 D52 C54:G55 E51:G52 C33:G47 C51:D51 D53:G53 C60:G75 D56:G59" name="Диапазон5"/>
    <protectedRange password="CE28" sqref="F26:G26 C28:G32" name="Диапазон4"/>
    <protectedRange password="CE28" sqref="F26:G26 C28:G32" name="Диапазон3"/>
    <protectedRange password="CE28" sqref="F26:G26 C28:G32" name="Диапазон2"/>
    <protectedRange password="CE28" sqref="F13:G17 F19:G22 D13:E26 C14:C26 A13:C13" name="Диапазон1"/>
    <protectedRange password="CE28" sqref="E1:G2" name="Диапазон9"/>
    <protectedRange password="CE28" sqref="D48:D50 A48:B50" name="Диапазон9_1_1"/>
    <protectedRange password="CE28" sqref="E48:G50" name="Диапазон9_2"/>
    <protectedRange password="CE28" sqref="C53" name="Диапазон5_1"/>
    <protectedRange password="CE28" sqref="D3:D5 A3:B5" name="Диапазон9_1_1_1"/>
    <protectedRange password="CE28" sqref="E3:E5 I3:I5" name="Диапазон9_2_1"/>
    <protectedRange password="CE28" sqref="C56:C59" name="Диапазон5_1_2"/>
  </protectedRanges>
  <mergeCells count="56">
    <mergeCell ref="B52:D52"/>
    <mergeCell ref="A51:D51"/>
    <mergeCell ref="A7:B7"/>
    <mergeCell ref="E48:G48"/>
    <mergeCell ref="E49:G49"/>
    <mergeCell ref="E50:F50"/>
    <mergeCell ref="A8:B8"/>
    <mergeCell ref="A9:B9"/>
    <mergeCell ref="A10:B10"/>
    <mergeCell ref="A13:B13"/>
    <mergeCell ref="F80:G80"/>
    <mergeCell ref="A81:D81"/>
    <mergeCell ref="A82:B82"/>
    <mergeCell ref="F82:G82"/>
    <mergeCell ref="A76:C76"/>
    <mergeCell ref="A78:D78"/>
    <mergeCell ref="F78:G78"/>
    <mergeCell ref="A79:D79"/>
    <mergeCell ref="A45:G45"/>
    <mergeCell ref="A46:G46"/>
    <mergeCell ref="A47:G47"/>
    <mergeCell ref="A41:G41"/>
    <mergeCell ref="A42:G42"/>
    <mergeCell ref="A43:G43"/>
    <mergeCell ref="A44:G44"/>
    <mergeCell ref="A37:G37"/>
    <mergeCell ref="A38:G38"/>
    <mergeCell ref="A39:G39"/>
    <mergeCell ref="A40:G40"/>
    <mergeCell ref="A32:C32"/>
    <mergeCell ref="D32:G32"/>
    <mergeCell ref="A34:G34"/>
    <mergeCell ref="A36:G36"/>
    <mergeCell ref="A30:C30"/>
    <mergeCell ref="D30:G30"/>
    <mergeCell ref="A31:C31"/>
    <mergeCell ref="D31:G31"/>
    <mergeCell ref="A28:C28"/>
    <mergeCell ref="D28:G28"/>
    <mergeCell ref="A29:C29"/>
    <mergeCell ref="D29:G29"/>
    <mergeCell ref="A17:G17"/>
    <mergeCell ref="A20:E20"/>
    <mergeCell ref="E9:G9"/>
    <mergeCell ref="F10:G10"/>
    <mergeCell ref="F11:G11"/>
    <mergeCell ref="E13:G13"/>
    <mergeCell ref="E1:G1"/>
    <mergeCell ref="E2:G2"/>
    <mergeCell ref="E7:G7"/>
    <mergeCell ref="E8:G8"/>
    <mergeCell ref="A15:G15"/>
    <mergeCell ref="A16:G16"/>
    <mergeCell ref="E3:G3"/>
    <mergeCell ref="E4:G4"/>
    <mergeCell ref="E5:G5"/>
  </mergeCells>
  <printOptions/>
  <pageMargins left="0.75" right="0.75" top="0.8" bottom="1" header="0.5" footer="0.5"/>
  <pageSetup fitToHeight="2"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K128"/>
  <sheetViews>
    <sheetView zoomScalePageLayoutView="0" workbookViewId="0" topLeftCell="B13">
      <selection activeCell="G18" sqref="G18"/>
    </sheetView>
  </sheetViews>
  <sheetFormatPr defaultColWidth="9.00390625" defaultRowHeight="12.75"/>
  <cols>
    <col min="1" max="1" width="28.375" style="35" customWidth="1"/>
    <col min="2" max="2" width="9.125" style="35" customWidth="1"/>
    <col min="3" max="3" width="24.00390625" style="35" customWidth="1"/>
    <col min="4" max="4" width="15.375" style="35" customWidth="1"/>
    <col min="5" max="5" width="14.125" style="35" bestFit="1" customWidth="1"/>
    <col min="6" max="6" width="16.375" style="35" customWidth="1"/>
    <col min="7" max="7" width="14.375" style="35" customWidth="1"/>
    <col min="8" max="8" width="11.625" style="35" bestFit="1" customWidth="1"/>
    <col min="9" max="9" width="13.00390625" style="35" customWidth="1"/>
    <col min="10" max="10" width="13.625" style="35" customWidth="1"/>
    <col min="11" max="11" width="13.875" style="35" customWidth="1"/>
    <col min="12" max="16384" width="9.125" style="35" customWidth="1"/>
  </cols>
  <sheetData>
    <row r="1" spans="4:9" s="1" customFormat="1" ht="23.25" customHeight="1">
      <c r="D1" s="2"/>
      <c r="H1" s="661" t="s">
        <v>253</v>
      </c>
      <c r="I1" s="661"/>
    </row>
    <row r="2" spans="4:11" s="1" customFormat="1" ht="95.25" customHeight="1">
      <c r="D2" s="2"/>
      <c r="H2" s="661" t="s">
        <v>46</v>
      </c>
      <c r="I2" s="661"/>
      <c r="J2" s="661"/>
      <c r="K2" s="661"/>
    </row>
    <row r="3" ht="3.75" customHeight="1"/>
    <row r="4" spans="1:11" ht="15.75">
      <c r="A4" s="682" t="s">
        <v>254</v>
      </c>
      <c r="B4" s="682"/>
      <c r="C4" s="682"/>
      <c r="D4" s="682"/>
      <c r="E4" s="682"/>
      <c r="F4" s="682"/>
      <c r="G4" s="682"/>
      <c r="H4" s="682"/>
      <c r="I4" s="682"/>
      <c r="J4" s="682"/>
      <c r="K4" s="35" t="s">
        <v>255</v>
      </c>
    </row>
    <row r="5" spans="1:11" ht="22.5" customHeight="1">
      <c r="A5" s="679"/>
      <c r="B5" s="679"/>
      <c r="C5" s="679"/>
      <c r="D5" s="679"/>
      <c r="E5" s="679"/>
      <c r="F5" s="679"/>
      <c r="G5" s="679"/>
      <c r="H5" s="679"/>
      <c r="I5" s="679"/>
      <c r="J5" s="679"/>
      <c r="K5" s="679"/>
    </row>
    <row r="6" spans="1:11" ht="27" customHeight="1">
      <c r="A6" s="680" t="s">
        <v>366</v>
      </c>
      <c r="B6" s="680"/>
      <c r="C6" s="680"/>
      <c r="D6" s="680"/>
      <c r="E6" s="680"/>
      <c r="F6" s="680"/>
      <c r="G6" s="680"/>
      <c r="H6" s="680"/>
      <c r="I6" s="680"/>
      <c r="J6" s="680"/>
      <c r="K6" s="680"/>
    </row>
    <row r="7" spans="1:7" ht="12.75">
      <c r="A7" s="36"/>
      <c r="D7" s="681" t="s">
        <v>256</v>
      </c>
      <c r="E7" s="681"/>
      <c r="F7" s="681"/>
      <c r="G7" s="681"/>
    </row>
    <row r="8" spans="1:11" ht="17.25" customHeight="1">
      <c r="A8" s="678" t="s">
        <v>0</v>
      </c>
      <c r="B8" s="678" t="s">
        <v>1</v>
      </c>
      <c r="C8" s="678" t="s">
        <v>2</v>
      </c>
      <c r="D8" s="678" t="s">
        <v>3</v>
      </c>
      <c r="E8" s="678"/>
      <c r="F8" s="678"/>
      <c r="G8" s="678"/>
      <c r="H8" s="678"/>
      <c r="I8" s="678"/>
      <c r="J8" s="678"/>
      <c r="K8" s="678"/>
    </row>
    <row r="9" spans="1:11" ht="14.25" customHeight="1">
      <c r="A9" s="678"/>
      <c r="B9" s="678"/>
      <c r="C9" s="678"/>
      <c r="D9" s="678" t="s">
        <v>4</v>
      </c>
      <c r="E9" s="678" t="s">
        <v>5</v>
      </c>
      <c r="F9" s="678"/>
      <c r="G9" s="678"/>
      <c r="H9" s="678"/>
      <c r="I9" s="678"/>
      <c r="J9" s="678"/>
      <c r="K9" s="678"/>
    </row>
    <row r="10" spans="1:11" ht="111.75" customHeight="1">
      <c r="A10" s="678"/>
      <c r="B10" s="678"/>
      <c r="C10" s="678"/>
      <c r="D10" s="678"/>
      <c r="E10" s="678" t="s">
        <v>257</v>
      </c>
      <c r="F10" s="678" t="s">
        <v>258</v>
      </c>
      <c r="G10" s="678" t="s">
        <v>259</v>
      </c>
      <c r="H10" s="678" t="s">
        <v>260</v>
      </c>
      <c r="I10" s="678" t="s">
        <v>261</v>
      </c>
      <c r="J10" s="678" t="s">
        <v>20</v>
      </c>
      <c r="K10" s="678"/>
    </row>
    <row r="11" spans="1:11" ht="46.5" customHeight="1">
      <c r="A11" s="678"/>
      <c r="B11" s="678"/>
      <c r="C11" s="678"/>
      <c r="D11" s="678"/>
      <c r="E11" s="678"/>
      <c r="F11" s="678"/>
      <c r="G11" s="678"/>
      <c r="H11" s="678"/>
      <c r="I11" s="678"/>
      <c r="J11" s="37" t="s">
        <v>21</v>
      </c>
      <c r="K11" s="37" t="s">
        <v>262</v>
      </c>
    </row>
    <row r="12" spans="1:11" ht="21" customHeight="1">
      <c r="A12" s="37">
        <v>1</v>
      </c>
      <c r="B12" s="37">
        <v>2</v>
      </c>
      <c r="C12" s="37">
        <v>3</v>
      </c>
      <c r="D12" s="37">
        <v>4</v>
      </c>
      <c r="E12" s="37">
        <v>5</v>
      </c>
      <c r="F12" s="556" t="s">
        <v>263</v>
      </c>
      <c r="G12" s="37">
        <v>6</v>
      </c>
      <c r="H12" s="37">
        <v>7</v>
      </c>
      <c r="I12" s="37">
        <v>8</v>
      </c>
      <c r="J12" s="37">
        <v>9</v>
      </c>
      <c r="K12" s="37">
        <v>10</v>
      </c>
    </row>
    <row r="13" spans="1:11" s="38" customFormat="1" ht="30.75" customHeight="1">
      <c r="A13" s="557" t="s">
        <v>6</v>
      </c>
      <c r="B13" s="558">
        <v>100</v>
      </c>
      <c r="C13" s="558" t="s">
        <v>7</v>
      </c>
      <c r="D13" s="559">
        <f>SUM(D14:D19)</f>
        <v>59233549.51</v>
      </c>
      <c r="E13" s="559">
        <f aca="true" t="shared" si="0" ref="E13:K13">SUM(E14:E19)</f>
        <v>55893699.18</v>
      </c>
      <c r="F13" s="559">
        <f t="shared" si="0"/>
        <v>0</v>
      </c>
      <c r="G13" s="559">
        <f t="shared" si="0"/>
        <v>2155900.33</v>
      </c>
      <c r="H13" s="559">
        <f t="shared" si="0"/>
        <v>0</v>
      </c>
      <c r="I13" s="559">
        <f t="shared" si="0"/>
        <v>0</v>
      </c>
      <c r="J13" s="559">
        <f t="shared" si="0"/>
        <v>1183950</v>
      </c>
      <c r="K13" s="559">
        <f t="shared" si="0"/>
        <v>0</v>
      </c>
    </row>
    <row r="14" spans="1:11" s="43" customFormat="1" ht="21" customHeight="1">
      <c r="A14" s="39" t="s">
        <v>8</v>
      </c>
      <c r="B14" s="40">
        <v>110</v>
      </c>
      <c r="C14" s="40">
        <v>120</v>
      </c>
      <c r="D14" s="41">
        <f aca="true" t="shared" si="1" ref="D14:D19">SUM(E14:J14)</f>
        <v>421250</v>
      </c>
      <c r="E14" s="42"/>
      <c r="F14" s="42"/>
      <c r="G14" s="42"/>
      <c r="H14" s="42"/>
      <c r="I14" s="42"/>
      <c r="J14" s="42">
        <v>421250</v>
      </c>
      <c r="K14" s="42"/>
    </row>
    <row r="15" spans="1:11" s="43" customFormat="1" ht="30" customHeight="1">
      <c r="A15" s="39" t="s">
        <v>9</v>
      </c>
      <c r="B15" s="40">
        <v>120</v>
      </c>
      <c r="C15" s="40">
        <v>130.18</v>
      </c>
      <c r="D15" s="41">
        <f t="shared" si="1"/>
        <v>56656399.18</v>
      </c>
      <c r="E15" s="42">
        <v>55893699.18</v>
      </c>
      <c r="F15" s="42"/>
      <c r="G15" s="42"/>
      <c r="H15" s="42"/>
      <c r="I15" s="42"/>
      <c r="J15" s="42">
        <v>762700</v>
      </c>
      <c r="K15" s="42"/>
    </row>
    <row r="16" spans="1:11" s="43" customFormat="1" ht="38.25">
      <c r="A16" s="39" t="s">
        <v>10</v>
      </c>
      <c r="B16" s="40">
        <v>130</v>
      </c>
      <c r="C16" s="40">
        <v>130</v>
      </c>
      <c r="D16" s="41">
        <f t="shared" si="1"/>
        <v>0</v>
      </c>
      <c r="E16" s="42"/>
      <c r="F16" s="44"/>
      <c r="G16" s="44"/>
      <c r="H16" s="42"/>
      <c r="I16" s="44"/>
      <c r="J16" s="42"/>
      <c r="K16" s="44"/>
    </row>
    <row r="17" spans="1:11" ht="25.5">
      <c r="A17" s="45" t="s">
        <v>11</v>
      </c>
      <c r="B17" s="46">
        <v>150</v>
      </c>
      <c r="C17" s="40">
        <v>180</v>
      </c>
      <c r="D17" s="41">
        <f t="shared" si="1"/>
        <v>2155900.33</v>
      </c>
      <c r="E17" s="42"/>
      <c r="F17" s="44"/>
      <c r="G17" s="44">
        <v>2155900.33</v>
      </c>
      <c r="H17" s="42"/>
      <c r="I17" s="42"/>
      <c r="J17" s="42"/>
      <c r="K17" s="44"/>
    </row>
    <row r="18" spans="1:11" ht="18.75" customHeight="1">
      <c r="A18" s="45" t="s">
        <v>12</v>
      </c>
      <c r="B18" s="46">
        <v>160</v>
      </c>
      <c r="C18" s="40">
        <v>130</v>
      </c>
      <c r="D18" s="41">
        <f t="shared" si="1"/>
        <v>0</v>
      </c>
      <c r="E18" s="42"/>
      <c r="F18" s="44"/>
      <c r="G18" s="44"/>
      <c r="H18" s="42"/>
      <c r="I18" s="44"/>
      <c r="J18" s="42"/>
      <c r="K18" s="42"/>
    </row>
    <row r="19" spans="1:11" ht="25.5">
      <c r="A19" s="45" t="s">
        <v>13</v>
      </c>
      <c r="B19" s="46">
        <v>180</v>
      </c>
      <c r="C19" s="40" t="s">
        <v>7</v>
      </c>
      <c r="D19" s="41">
        <f t="shared" si="1"/>
        <v>0</v>
      </c>
      <c r="E19" s="42"/>
      <c r="F19" s="44"/>
      <c r="G19" s="44"/>
      <c r="H19" s="42"/>
      <c r="I19" s="44"/>
      <c r="J19" s="42"/>
      <c r="K19" s="44"/>
    </row>
    <row r="20" spans="1:11" s="43" customFormat="1" ht="8.25" customHeight="1">
      <c r="A20" s="39"/>
      <c r="B20" s="47"/>
      <c r="C20" s="40"/>
      <c r="D20" s="42"/>
      <c r="E20" s="42"/>
      <c r="F20" s="42"/>
      <c r="G20" s="42"/>
      <c r="H20" s="42"/>
      <c r="I20" s="42"/>
      <c r="J20" s="42"/>
      <c r="K20" s="42"/>
    </row>
    <row r="21" spans="1:11" s="38" customFormat="1" ht="30.75" customHeight="1">
      <c r="A21" s="48" t="s">
        <v>14</v>
      </c>
      <c r="B21" s="49">
        <v>200</v>
      </c>
      <c r="C21" s="49" t="s">
        <v>7</v>
      </c>
      <c r="D21" s="50">
        <f>SUM(D22:D28)-D23</f>
        <v>59233549.51</v>
      </c>
      <c r="E21" s="50">
        <f aca="true" t="shared" si="2" ref="E21:K21">SUM(E22:E28)-E23</f>
        <v>55893699.18000001</v>
      </c>
      <c r="F21" s="50">
        <f t="shared" si="2"/>
        <v>0</v>
      </c>
      <c r="G21" s="50">
        <f t="shared" si="2"/>
        <v>2155900.3299999996</v>
      </c>
      <c r="H21" s="50">
        <f t="shared" si="2"/>
        <v>0</v>
      </c>
      <c r="I21" s="50">
        <f t="shared" si="2"/>
        <v>0</v>
      </c>
      <c r="J21" s="50">
        <f t="shared" si="2"/>
        <v>1183950</v>
      </c>
      <c r="K21" s="50">
        <f t="shared" si="2"/>
        <v>0</v>
      </c>
    </row>
    <row r="22" spans="1:11" s="51" customFormat="1" ht="25.5">
      <c r="A22" s="45" t="s">
        <v>264</v>
      </c>
      <c r="B22" s="37">
        <v>210</v>
      </c>
      <c r="C22" s="40">
        <v>110</v>
      </c>
      <c r="D22" s="41">
        <f aca="true" t="shared" si="3" ref="D22:D28">SUM(E22:J22)</f>
        <v>51398118.65</v>
      </c>
      <c r="E22" s="42">
        <v>51082668</v>
      </c>
      <c r="F22" s="561"/>
      <c r="G22" s="561">
        <v>160450.65</v>
      </c>
      <c r="H22" s="42"/>
      <c r="I22" s="561"/>
      <c r="J22" s="42">
        <v>155000</v>
      </c>
      <c r="K22" s="561"/>
    </row>
    <row r="23" spans="1:11" ht="36.75" customHeight="1">
      <c r="A23" s="45" t="s">
        <v>265</v>
      </c>
      <c r="B23" s="37">
        <v>211</v>
      </c>
      <c r="C23" s="46">
        <v>111.119</v>
      </c>
      <c r="D23" s="41">
        <f t="shared" si="3"/>
        <v>39458393.74</v>
      </c>
      <c r="E23" s="42">
        <v>39180159.75</v>
      </c>
      <c r="F23" s="42"/>
      <c r="G23" s="42">
        <v>123233.99</v>
      </c>
      <c r="H23" s="42"/>
      <c r="I23" s="42"/>
      <c r="J23" s="42">
        <v>155000</v>
      </c>
      <c r="K23" s="42"/>
    </row>
    <row r="24" spans="1:11" ht="25.5">
      <c r="A24" s="45" t="s">
        <v>266</v>
      </c>
      <c r="B24" s="37">
        <v>220</v>
      </c>
      <c r="C24" s="46">
        <v>300</v>
      </c>
      <c r="D24" s="41">
        <f t="shared" si="3"/>
        <v>0</v>
      </c>
      <c r="E24" s="42"/>
      <c r="F24" s="42"/>
      <c r="G24" s="42"/>
      <c r="H24" s="42"/>
      <c r="I24" s="42"/>
      <c r="J24" s="42"/>
      <c r="K24" s="42"/>
    </row>
    <row r="25" spans="1:11" ht="25.5">
      <c r="A25" s="45" t="s">
        <v>267</v>
      </c>
      <c r="B25" s="37">
        <v>230</v>
      </c>
      <c r="C25" s="46">
        <v>850</v>
      </c>
      <c r="D25" s="41">
        <f t="shared" si="3"/>
        <v>0</v>
      </c>
      <c r="E25" s="42"/>
      <c r="F25" s="42"/>
      <c r="G25" s="42"/>
      <c r="H25" s="42"/>
      <c r="I25" s="42"/>
      <c r="J25" s="42"/>
      <c r="K25" s="42"/>
    </row>
    <row r="26" spans="1:11" ht="25.5">
      <c r="A26" s="45" t="s">
        <v>268</v>
      </c>
      <c r="B26" s="37">
        <v>240</v>
      </c>
      <c r="C26" s="46">
        <v>860</v>
      </c>
      <c r="D26" s="41">
        <f t="shared" si="3"/>
        <v>0</v>
      </c>
      <c r="E26" s="42"/>
      <c r="F26" s="42"/>
      <c r="G26" s="42"/>
      <c r="H26" s="42"/>
      <c r="I26" s="42"/>
      <c r="J26" s="42"/>
      <c r="K26" s="42"/>
    </row>
    <row r="27" spans="1:11" s="53" customFormat="1" ht="26.25" customHeight="1">
      <c r="A27" s="45" t="s">
        <v>269</v>
      </c>
      <c r="B27" s="37">
        <v>250</v>
      </c>
      <c r="C27" s="46">
        <v>830.88</v>
      </c>
      <c r="D27" s="41">
        <f t="shared" si="3"/>
        <v>0</v>
      </c>
      <c r="E27" s="42"/>
      <c r="F27" s="562"/>
      <c r="G27" s="562"/>
      <c r="H27" s="42"/>
      <c r="I27" s="562"/>
      <c r="J27" s="42"/>
      <c r="K27" s="562"/>
    </row>
    <row r="28" spans="1:11" ht="25.5">
      <c r="A28" s="45" t="s">
        <v>270</v>
      </c>
      <c r="B28" s="37">
        <v>260</v>
      </c>
      <c r="C28" s="46">
        <v>244.323</v>
      </c>
      <c r="D28" s="54">
        <f t="shared" si="3"/>
        <v>7835430.859999999</v>
      </c>
      <c r="E28" s="42">
        <v>4811031.18</v>
      </c>
      <c r="F28" s="42"/>
      <c r="G28" s="42">
        <v>1995449.68</v>
      </c>
      <c r="H28" s="42"/>
      <c r="I28" s="42"/>
      <c r="J28" s="42">
        <v>1028950</v>
      </c>
      <c r="K28" s="42"/>
    </row>
    <row r="29" spans="1:11" ht="12.75">
      <c r="A29" s="563"/>
      <c r="B29" s="564"/>
      <c r="C29" s="46"/>
      <c r="D29" s="42"/>
      <c r="E29" s="42"/>
      <c r="F29" s="42"/>
      <c r="G29" s="42"/>
      <c r="H29" s="42"/>
      <c r="I29" s="42"/>
      <c r="J29" s="42"/>
      <c r="K29" s="42"/>
    </row>
    <row r="30" spans="1:11" ht="25.5">
      <c r="A30" s="45" t="s">
        <v>271</v>
      </c>
      <c r="B30" s="46">
        <v>300</v>
      </c>
      <c r="C30" s="46" t="s">
        <v>7</v>
      </c>
      <c r="D30" s="42"/>
      <c r="E30" s="42"/>
      <c r="F30" s="42"/>
      <c r="G30" s="42"/>
      <c r="H30" s="42"/>
      <c r="I30" s="42"/>
      <c r="J30" s="42"/>
      <c r="K30" s="42"/>
    </row>
    <row r="31" spans="1:11" ht="12.75">
      <c r="A31" s="45" t="s">
        <v>272</v>
      </c>
      <c r="B31" s="565">
        <v>310</v>
      </c>
      <c r="C31" s="566"/>
      <c r="D31" s="42"/>
      <c r="E31" s="42"/>
      <c r="F31" s="567"/>
      <c r="G31" s="42"/>
      <c r="H31" s="42"/>
      <c r="I31" s="567"/>
      <c r="J31" s="42"/>
      <c r="K31" s="567"/>
    </row>
    <row r="32" spans="1:11" ht="12.75">
      <c r="A32" s="45" t="s">
        <v>15</v>
      </c>
      <c r="B32" s="46">
        <v>320</v>
      </c>
      <c r="C32" s="46"/>
      <c r="D32" s="42"/>
      <c r="E32" s="42"/>
      <c r="F32" s="42"/>
      <c r="G32" s="42"/>
      <c r="H32" s="42"/>
      <c r="I32" s="42"/>
      <c r="J32" s="42"/>
      <c r="K32" s="42"/>
    </row>
    <row r="33" spans="1:11" ht="25.5">
      <c r="A33" s="45" t="s">
        <v>273</v>
      </c>
      <c r="B33" s="46">
        <v>400</v>
      </c>
      <c r="C33" s="46"/>
      <c r="D33" s="42"/>
      <c r="E33" s="42"/>
      <c r="F33" s="42"/>
      <c r="G33" s="42"/>
      <c r="H33" s="42"/>
      <c r="I33" s="42"/>
      <c r="J33" s="42"/>
      <c r="K33" s="42"/>
    </row>
    <row r="34" spans="1:11" ht="12.75">
      <c r="A34" s="45" t="s">
        <v>274</v>
      </c>
      <c r="B34" s="565">
        <v>410</v>
      </c>
      <c r="C34" s="46"/>
      <c r="D34" s="42"/>
      <c r="E34" s="42"/>
      <c r="F34" s="42"/>
      <c r="G34" s="42"/>
      <c r="H34" s="42"/>
      <c r="I34" s="42"/>
      <c r="J34" s="42"/>
      <c r="K34" s="42"/>
    </row>
    <row r="35" spans="1:11" ht="12.75">
      <c r="A35" s="45" t="s">
        <v>275</v>
      </c>
      <c r="B35" s="46">
        <v>420</v>
      </c>
      <c r="C35" s="46"/>
      <c r="D35" s="42"/>
      <c r="E35" s="42"/>
      <c r="F35" s="42"/>
      <c r="G35" s="42"/>
      <c r="H35" s="42"/>
      <c r="I35" s="42"/>
      <c r="J35" s="42"/>
      <c r="K35" s="42"/>
    </row>
    <row r="36" spans="1:11" ht="25.5">
      <c r="A36" s="45" t="s">
        <v>276</v>
      </c>
      <c r="B36" s="46">
        <v>500</v>
      </c>
      <c r="C36" s="46" t="s">
        <v>7</v>
      </c>
      <c r="D36" s="42"/>
      <c r="E36" s="42"/>
      <c r="F36" s="42"/>
      <c r="G36" s="42"/>
      <c r="H36" s="42"/>
      <c r="I36" s="42"/>
      <c r="J36" s="42"/>
      <c r="K36" s="42"/>
    </row>
    <row r="37" spans="1:11" ht="22.5" customHeight="1">
      <c r="A37" s="45" t="s">
        <v>277</v>
      </c>
      <c r="B37" s="46">
        <v>600</v>
      </c>
      <c r="C37" s="46" t="s">
        <v>7</v>
      </c>
      <c r="D37" s="42"/>
      <c r="E37" s="42"/>
      <c r="F37" s="42"/>
      <c r="G37" s="42"/>
      <c r="H37" s="42"/>
      <c r="I37" s="42"/>
      <c r="J37" s="42"/>
      <c r="K37" s="42"/>
    </row>
    <row r="38" ht="12.75">
      <c r="F38" s="35" t="s">
        <v>367</v>
      </c>
    </row>
    <row r="39" spans="1:6" s="3" customFormat="1" ht="30">
      <c r="A39" s="661" t="s">
        <v>119</v>
      </c>
      <c r="B39" s="661"/>
      <c r="C39" s="661"/>
      <c r="E39" s="3" t="s">
        <v>49</v>
      </c>
      <c r="F39" s="3" t="s">
        <v>50</v>
      </c>
    </row>
    <row r="40" spans="1:6" s="3" customFormat="1" ht="27" customHeight="1">
      <c r="A40" s="661" t="s">
        <v>120</v>
      </c>
      <c r="B40" s="661"/>
      <c r="C40" s="661"/>
      <c r="F40" s="631" t="s">
        <v>395</v>
      </c>
    </row>
    <row r="41" spans="1:7" s="1" customFormat="1" ht="36.75" customHeight="1">
      <c r="A41" s="673"/>
      <c r="B41" s="673"/>
      <c r="C41" s="673"/>
      <c r="D41" s="673"/>
      <c r="E41" s="17" t="s">
        <v>49</v>
      </c>
      <c r="F41" s="667" t="s">
        <v>50</v>
      </c>
      <c r="G41" s="667"/>
    </row>
    <row r="42" spans="1:7" s="20" customFormat="1" ht="15">
      <c r="A42" s="674" t="s">
        <v>74</v>
      </c>
      <c r="B42" s="674"/>
      <c r="C42" s="674"/>
      <c r="D42" s="674"/>
      <c r="E42" s="19"/>
      <c r="F42" s="19"/>
      <c r="G42" s="19"/>
    </row>
    <row r="43" spans="1:7" s="20" customFormat="1" ht="30.75" customHeight="1">
      <c r="A43" s="20" t="s">
        <v>75</v>
      </c>
      <c r="D43" s="21"/>
      <c r="E43" s="21" t="s">
        <v>49</v>
      </c>
      <c r="F43" s="677" t="s">
        <v>50</v>
      </c>
      <c r="G43" s="677"/>
    </row>
    <row r="44" spans="1:7" s="1" customFormat="1" ht="15">
      <c r="A44" s="661"/>
      <c r="B44" s="661"/>
      <c r="C44" s="661"/>
      <c r="D44" s="661"/>
      <c r="E44" s="7"/>
      <c r="F44" s="7"/>
      <c r="G44" s="7"/>
    </row>
    <row r="45" spans="1:7" s="1" customFormat="1" ht="15">
      <c r="A45" s="661"/>
      <c r="B45" s="661"/>
      <c r="D45" s="2"/>
      <c r="E45" s="2"/>
      <c r="F45" s="667"/>
      <c r="G45" s="667"/>
    </row>
    <row r="46" ht="12.75"/>
    <row r="47" ht="12.75"/>
    <row r="48" spans="1:11" ht="15.75">
      <c r="A48" s="682" t="s">
        <v>254</v>
      </c>
      <c r="B48" s="682"/>
      <c r="C48" s="682"/>
      <c r="D48" s="682"/>
      <c r="E48" s="682"/>
      <c r="F48" s="682"/>
      <c r="G48" s="682"/>
      <c r="H48" s="682"/>
      <c r="I48" s="682"/>
      <c r="J48" s="682"/>
      <c r="K48" s="35" t="s">
        <v>255</v>
      </c>
    </row>
    <row r="49" spans="1:11" ht="22.5" customHeight="1">
      <c r="A49" s="679"/>
      <c r="B49" s="679"/>
      <c r="C49" s="679"/>
      <c r="D49" s="679"/>
      <c r="E49" s="679"/>
      <c r="F49" s="679"/>
      <c r="G49" s="679"/>
      <c r="H49" s="679"/>
      <c r="I49" s="679"/>
      <c r="J49" s="679"/>
      <c r="K49" s="679"/>
    </row>
    <row r="50" spans="1:11" ht="27" customHeight="1">
      <c r="A50" s="680" t="s">
        <v>396</v>
      </c>
      <c r="B50" s="680"/>
      <c r="C50" s="680"/>
      <c r="D50" s="680"/>
      <c r="E50" s="680"/>
      <c r="F50" s="680"/>
      <c r="G50" s="680"/>
      <c r="H50" s="680"/>
      <c r="I50" s="680"/>
      <c r="J50" s="680"/>
      <c r="K50" s="680"/>
    </row>
    <row r="51" spans="1:7" ht="12.75">
      <c r="A51" s="36"/>
      <c r="D51" s="681" t="s">
        <v>278</v>
      </c>
      <c r="E51" s="681"/>
      <c r="F51" s="681"/>
      <c r="G51" s="681"/>
    </row>
    <row r="52" spans="1:11" ht="17.25" customHeight="1">
      <c r="A52" s="678" t="s">
        <v>0</v>
      </c>
      <c r="B52" s="678" t="s">
        <v>1</v>
      </c>
      <c r="C52" s="678" t="s">
        <v>2</v>
      </c>
      <c r="D52" s="678" t="s">
        <v>3</v>
      </c>
      <c r="E52" s="678"/>
      <c r="F52" s="678"/>
      <c r="G52" s="678"/>
      <c r="H52" s="678"/>
      <c r="I52" s="678"/>
      <c r="J52" s="678"/>
      <c r="K52" s="678"/>
    </row>
    <row r="53" spans="1:11" ht="14.25" customHeight="1">
      <c r="A53" s="678"/>
      <c r="B53" s="678"/>
      <c r="C53" s="678"/>
      <c r="D53" s="678" t="s">
        <v>4</v>
      </c>
      <c r="E53" s="678" t="s">
        <v>5</v>
      </c>
      <c r="F53" s="678"/>
      <c r="G53" s="678"/>
      <c r="H53" s="678"/>
      <c r="I53" s="678"/>
      <c r="J53" s="678"/>
      <c r="K53" s="678"/>
    </row>
    <row r="54" spans="1:11" ht="111.75" customHeight="1">
      <c r="A54" s="678"/>
      <c r="B54" s="678"/>
      <c r="C54" s="678"/>
      <c r="D54" s="678"/>
      <c r="E54" s="678" t="s">
        <v>257</v>
      </c>
      <c r="F54" s="678" t="s">
        <v>258</v>
      </c>
      <c r="G54" s="678" t="s">
        <v>259</v>
      </c>
      <c r="H54" s="678" t="s">
        <v>260</v>
      </c>
      <c r="I54" s="678" t="s">
        <v>261</v>
      </c>
      <c r="J54" s="678" t="s">
        <v>20</v>
      </c>
      <c r="K54" s="678"/>
    </row>
    <row r="55" spans="1:11" ht="46.5" customHeight="1">
      <c r="A55" s="678"/>
      <c r="B55" s="678"/>
      <c r="C55" s="678"/>
      <c r="D55" s="678"/>
      <c r="E55" s="678"/>
      <c r="F55" s="678"/>
      <c r="G55" s="678"/>
      <c r="H55" s="678"/>
      <c r="I55" s="678"/>
      <c r="J55" s="37" t="s">
        <v>21</v>
      </c>
      <c r="K55" s="37" t="s">
        <v>262</v>
      </c>
    </row>
    <row r="56" spans="1:11" ht="21" customHeight="1">
      <c r="A56" s="37">
        <v>1</v>
      </c>
      <c r="B56" s="37">
        <v>2</v>
      </c>
      <c r="C56" s="37">
        <v>3</v>
      </c>
      <c r="D56" s="37">
        <v>4</v>
      </c>
      <c r="E56" s="37">
        <v>5</v>
      </c>
      <c r="F56" s="556" t="s">
        <v>263</v>
      </c>
      <c r="G56" s="37">
        <v>6</v>
      </c>
      <c r="H56" s="37">
        <v>7</v>
      </c>
      <c r="I56" s="37">
        <v>8</v>
      </c>
      <c r="J56" s="37">
        <v>9</v>
      </c>
      <c r="K56" s="37">
        <v>10</v>
      </c>
    </row>
    <row r="57" spans="1:11" s="38" customFormat="1" ht="30.75" customHeight="1">
      <c r="A57" s="557" t="s">
        <v>6</v>
      </c>
      <c r="B57" s="558">
        <v>100</v>
      </c>
      <c r="C57" s="558" t="s">
        <v>7</v>
      </c>
      <c r="D57" s="559">
        <f aca="true" t="shared" si="4" ref="D57:K57">SUM(D58:D63)</f>
        <v>58918677.07</v>
      </c>
      <c r="E57" s="559">
        <f t="shared" si="4"/>
        <v>56097799.18</v>
      </c>
      <c r="F57" s="559">
        <f t="shared" si="4"/>
        <v>0</v>
      </c>
      <c r="G57" s="559">
        <f t="shared" si="4"/>
        <v>1777577.89</v>
      </c>
      <c r="H57" s="559">
        <f t="shared" si="4"/>
        <v>0</v>
      </c>
      <c r="I57" s="559">
        <f t="shared" si="4"/>
        <v>0</v>
      </c>
      <c r="J57" s="559">
        <f t="shared" si="4"/>
        <v>1043300</v>
      </c>
      <c r="K57" s="559">
        <f t="shared" si="4"/>
        <v>0</v>
      </c>
    </row>
    <row r="58" spans="1:11" s="43" customFormat="1" ht="21" customHeight="1">
      <c r="A58" s="39" t="s">
        <v>8</v>
      </c>
      <c r="B58" s="40">
        <v>110</v>
      </c>
      <c r="C58" s="40"/>
      <c r="D58" s="41">
        <f aca="true" t="shared" si="5" ref="D58:D63">SUM(E58:J58)</f>
        <v>285000</v>
      </c>
      <c r="E58" s="42"/>
      <c r="F58" s="42"/>
      <c r="G58" s="42"/>
      <c r="H58" s="42"/>
      <c r="I58" s="42"/>
      <c r="J58" s="42">
        <v>285000</v>
      </c>
      <c r="K58" s="42"/>
    </row>
    <row r="59" spans="1:11" s="43" customFormat="1" ht="30" customHeight="1">
      <c r="A59" s="39" t="s">
        <v>9</v>
      </c>
      <c r="B59" s="40">
        <v>120</v>
      </c>
      <c r="C59" s="40"/>
      <c r="D59" s="41">
        <f t="shared" si="5"/>
        <v>56856099.18</v>
      </c>
      <c r="E59" s="42">
        <v>56097799.18</v>
      </c>
      <c r="F59" s="42"/>
      <c r="G59" s="42"/>
      <c r="H59" s="42"/>
      <c r="I59" s="42"/>
      <c r="J59" s="42">
        <v>758300</v>
      </c>
      <c r="K59" s="42"/>
    </row>
    <row r="60" spans="1:11" s="43" customFormat="1" ht="38.25">
      <c r="A60" s="39" t="s">
        <v>10</v>
      </c>
      <c r="B60" s="40">
        <v>130</v>
      </c>
      <c r="C60" s="40"/>
      <c r="D60" s="41">
        <f t="shared" si="5"/>
        <v>0</v>
      </c>
      <c r="E60" s="42"/>
      <c r="F60" s="44"/>
      <c r="G60" s="44"/>
      <c r="H60" s="42"/>
      <c r="I60" s="44"/>
      <c r="J60" s="42"/>
      <c r="K60" s="44"/>
    </row>
    <row r="61" spans="1:11" ht="25.5">
      <c r="A61" s="45" t="s">
        <v>11</v>
      </c>
      <c r="B61" s="46">
        <v>150</v>
      </c>
      <c r="C61" s="40"/>
      <c r="D61" s="41">
        <f t="shared" si="5"/>
        <v>1777577.89</v>
      </c>
      <c r="E61" s="42"/>
      <c r="F61" s="44"/>
      <c r="G61" s="44">
        <v>1777577.89</v>
      </c>
      <c r="H61" s="42"/>
      <c r="I61" s="42"/>
      <c r="J61" s="42"/>
      <c r="K61" s="44"/>
    </row>
    <row r="62" spans="1:11" ht="18.75" customHeight="1">
      <c r="A62" s="45" t="s">
        <v>12</v>
      </c>
      <c r="B62" s="46">
        <v>160</v>
      </c>
      <c r="C62" s="40"/>
      <c r="D62" s="41">
        <f t="shared" si="5"/>
        <v>0</v>
      </c>
      <c r="E62" s="42"/>
      <c r="F62" s="44"/>
      <c r="G62" s="44"/>
      <c r="H62" s="42"/>
      <c r="I62" s="44"/>
      <c r="J62" s="42"/>
      <c r="K62" s="42"/>
    </row>
    <row r="63" spans="1:11" ht="25.5">
      <c r="A63" s="45" t="s">
        <v>13</v>
      </c>
      <c r="B63" s="46">
        <v>180</v>
      </c>
      <c r="C63" s="40" t="s">
        <v>7</v>
      </c>
      <c r="D63" s="41">
        <f t="shared" si="5"/>
        <v>0</v>
      </c>
      <c r="E63" s="42"/>
      <c r="F63" s="44"/>
      <c r="G63" s="44"/>
      <c r="H63" s="42"/>
      <c r="I63" s="44"/>
      <c r="J63" s="42"/>
      <c r="K63" s="44"/>
    </row>
    <row r="64" spans="1:11" s="43" customFormat="1" ht="8.25" customHeight="1">
      <c r="A64" s="39"/>
      <c r="B64" s="47"/>
      <c r="C64" s="40"/>
      <c r="D64" s="42"/>
      <c r="E64" s="42"/>
      <c r="F64" s="42"/>
      <c r="G64" s="42"/>
      <c r="H64" s="42"/>
      <c r="I64" s="42"/>
      <c r="J64" s="42"/>
      <c r="K64" s="42"/>
    </row>
    <row r="65" spans="1:11" s="38" customFormat="1" ht="30.75" customHeight="1">
      <c r="A65" s="48" t="s">
        <v>14</v>
      </c>
      <c r="B65" s="49">
        <v>200</v>
      </c>
      <c r="C65" s="49" t="s">
        <v>7</v>
      </c>
      <c r="D65" s="50">
        <f aca="true" t="shared" si="6" ref="D65:K65">SUM(D66:D72)-D67</f>
        <v>7744203.18</v>
      </c>
      <c r="E65" s="50">
        <f t="shared" si="6"/>
        <v>5075331.18</v>
      </c>
      <c r="F65" s="50">
        <f t="shared" si="6"/>
        <v>0</v>
      </c>
      <c r="G65" s="50">
        <f t="shared" si="6"/>
        <v>1625572</v>
      </c>
      <c r="H65" s="50">
        <f t="shared" si="6"/>
        <v>0</v>
      </c>
      <c r="I65" s="50">
        <f t="shared" si="6"/>
        <v>0</v>
      </c>
      <c r="J65" s="50">
        <f t="shared" si="6"/>
        <v>1043300</v>
      </c>
      <c r="K65" s="50">
        <f t="shared" si="6"/>
        <v>0</v>
      </c>
    </row>
    <row r="66" spans="1:11" s="51" customFormat="1" ht="25.5">
      <c r="A66" s="45" t="s">
        <v>264</v>
      </c>
      <c r="B66" s="37">
        <v>210</v>
      </c>
      <c r="C66" s="560"/>
      <c r="D66" s="41">
        <f>SUM(E66:J66)</f>
        <v>130000</v>
      </c>
      <c r="E66" s="42"/>
      <c r="F66" s="561"/>
      <c r="G66" s="561"/>
      <c r="H66" s="42"/>
      <c r="I66" s="561"/>
      <c r="J66" s="42">
        <v>130000</v>
      </c>
      <c r="K66" s="561"/>
    </row>
    <row r="67" spans="1:11" ht="36.75" customHeight="1">
      <c r="A67" s="45" t="s">
        <v>265</v>
      </c>
      <c r="B67" s="37">
        <v>211</v>
      </c>
      <c r="C67" s="46">
        <v>111.119</v>
      </c>
      <c r="D67" s="41">
        <f aca="true" t="shared" si="7" ref="D67:D72">SUM(E67:J67)</f>
        <v>39263923.2</v>
      </c>
      <c r="E67" s="42">
        <v>39133923.2</v>
      </c>
      <c r="F67" s="42"/>
      <c r="G67" s="42"/>
      <c r="H67" s="42"/>
      <c r="I67" s="42"/>
      <c r="J67" s="42">
        <v>130000</v>
      </c>
      <c r="K67" s="42"/>
    </row>
    <row r="68" spans="1:11" ht="25.5">
      <c r="A68" s="45" t="s">
        <v>266</v>
      </c>
      <c r="B68" s="37">
        <v>220</v>
      </c>
      <c r="C68" s="46"/>
      <c r="D68" s="41">
        <f t="shared" si="7"/>
        <v>0</v>
      </c>
      <c r="E68" s="42"/>
      <c r="F68" s="42"/>
      <c r="G68" s="42"/>
      <c r="H68" s="42"/>
      <c r="I68" s="42"/>
      <c r="J68" s="42"/>
      <c r="K68" s="42"/>
    </row>
    <row r="69" spans="1:11" ht="25.5">
      <c r="A69" s="45" t="s">
        <v>267</v>
      </c>
      <c r="B69" s="37">
        <v>230</v>
      </c>
      <c r="C69" s="46"/>
      <c r="D69" s="41">
        <f t="shared" si="7"/>
        <v>0</v>
      </c>
      <c r="E69" s="42"/>
      <c r="F69" s="42"/>
      <c r="G69" s="42"/>
      <c r="H69" s="42"/>
      <c r="I69" s="42"/>
      <c r="J69" s="42"/>
      <c r="K69" s="42"/>
    </row>
    <row r="70" spans="1:11" ht="25.5">
      <c r="A70" s="45" t="s">
        <v>268</v>
      </c>
      <c r="B70" s="37">
        <v>240</v>
      </c>
      <c r="C70" s="46"/>
      <c r="D70" s="41">
        <f t="shared" si="7"/>
        <v>0</v>
      </c>
      <c r="E70" s="42"/>
      <c r="F70" s="42"/>
      <c r="G70" s="42"/>
      <c r="H70" s="42"/>
      <c r="I70" s="42"/>
      <c r="J70" s="42"/>
      <c r="K70" s="42"/>
    </row>
    <row r="71" spans="1:11" s="53" customFormat="1" ht="26.25" customHeight="1">
      <c r="A71" s="45" t="s">
        <v>269</v>
      </c>
      <c r="B71" s="37">
        <v>250</v>
      </c>
      <c r="C71" s="52"/>
      <c r="D71" s="41">
        <f t="shared" si="7"/>
        <v>0</v>
      </c>
      <c r="E71" s="42"/>
      <c r="F71" s="562"/>
      <c r="G71" s="562"/>
      <c r="H71" s="42"/>
      <c r="I71" s="562"/>
      <c r="J71" s="42"/>
      <c r="K71" s="562"/>
    </row>
    <row r="72" spans="1:11" ht="25.5">
      <c r="A72" s="45" t="s">
        <v>270</v>
      </c>
      <c r="B72" s="37">
        <v>260</v>
      </c>
      <c r="C72" s="46"/>
      <c r="D72" s="54">
        <f t="shared" si="7"/>
        <v>7614203.18</v>
      </c>
      <c r="E72" s="42">
        <v>5075331.18</v>
      </c>
      <c r="F72" s="42"/>
      <c r="G72" s="42">
        <v>1625572</v>
      </c>
      <c r="H72" s="42"/>
      <c r="I72" s="42"/>
      <c r="J72" s="42">
        <v>913300</v>
      </c>
      <c r="K72" s="42"/>
    </row>
    <row r="73" spans="1:11" ht="12.75">
      <c r="A73" s="563"/>
      <c r="B73" s="564"/>
      <c r="C73" s="46"/>
      <c r="D73" s="42"/>
      <c r="E73" s="42"/>
      <c r="F73" s="42"/>
      <c r="G73" s="42"/>
      <c r="H73" s="42"/>
      <c r="I73" s="42"/>
      <c r="J73" s="42"/>
      <c r="K73" s="42"/>
    </row>
    <row r="74" spans="1:11" ht="25.5">
      <c r="A74" s="45" t="s">
        <v>271</v>
      </c>
      <c r="B74" s="46">
        <v>300</v>
      </c>
      <c r="C74" s="46" t="s">
        <v>7</v>
      </c>
      <c r="D74" s="42"/>
      <c r="E74" s="42"/>
      <c r="F74" s="42"/>
      <c r="G74" s="42"/>
      <c r="H74" s="42"/>
      <c r="I74" s="42"/>
      <c r="J74" s="42"/>
      <c r="K74" s="42"/>
    </row>
    <row r="75" spans="1:11" ht="12.75">
      <c r="A75" s="45" t="s">
        <v>272</v>
      </c>
      <c r="B75" s="565">
        <v>310</v>
      </c>
      <c r="C75" s="566"/>
      <c r="D75" s="42"/>
      <c r="E75" s="42"/>
      <c r="F75" s="567"/>
      <c r="G75" s="42"/>
      <c r="H75" s="42"/>
      <c r="I75" s="567"/>
      <c r="J75" s="42"/>
      <c r="K75" s="567"/>
    </row>
    <row r="76" spans="1:11" ht="12.75">
      <c r="A76" s="45" t="s">
        <v>15</v>
      </c>
      <c r="B76" s="46">
        <v>320</v>
      </c>
      <c r="C76" s="46"/>
      <c r="D76" s="42"/>
      <c r="E76" s="42"/>
      <c r="F76" s="42"/>
      <c r="G76" s="42"/>
      <c r="H76" s="42"/>
      <c r="I76" s="42"/>
      <c r="J76" s="42"/>
      <c r="K76" s="42"/>
    </row>
    <row r="77" spans="1:11" ht="25.5">
      <c r="A77" s="45" t="s">
        <v>273</v>
      </c>
      <c r="B77" s="46">
        <v>400</v>
      </c>
      <c r="C77" s="46"/>
      <c r="D77" s="42"/>
      <c r="E77" s="42"/>
      <c r="F77" s="42"/>
      <c r="G77" s="42"/>
      <c r="H77" s="42"/>
      <c r="I77" s="42"/>
      <c r="J77" s="42"/>
      <c r="K77" s="42"/>
    </row>
    <row r="78" spans="1:11" ht="12.75">
      <c r="A78" s="45" t="s">
        <v>274</v>
      </c>
      <c r="B78" s="565">
        <v>410</v>
      </c>
      <c r="C78" s="46"/>
      <c r="D78" s="42"/>
      <c r="E78" s="42"/>
      <c r="F78" s="42"/>
      <c r="G78" s="42"/>
      <c r="H78" s="42"/>
      <c r="I78" s="42"/>
      <c r="J78" s="42"/>
      <c r="K78" s="42"/>
    </row>
    <row r="79" spans="1:11" ht="12.75">
      <c r="A79" s="45" t="s">
        <v>275</v>
      </c>
      <c r="B79" s="46">
        <v>420</v>
      </c>
      <c r="C79" s="46"/>
      <c r="D79" s="42"/>
      <c r="E79" s="42"/>
      <c r="F79" s="42"/>
      <c r="G79" s="42"/>
      <c r="H79" s="42"/>
      <c r="I79" s="42"/>
      <c r="J79" s="42"/>
      <c r="K79" s="42"/>
    </row>
    <row r="80" spans="1:11" ht="25.5">
      <c r="A80" s="45" t="s">
        <v>276</v>
      </c>
      <c r="B80" s="46">
        <v>500</v>
      </c>
      <c r="C80" s="46" t="s">
        <v>7</v>
      </c>
      <c r="D80" s="42"/>
      <c r="E80" s="42"/>
      <c r="F80" s="42"/>
      <c r="G80" s="42"/>
      <c r="H80" s="42"/>
      <c r="I80" s="42"/>
      <c r="J80" s="42"/>
      <c r="K80" s="42"/>
    </row>
    <row r="81" spans="1:11" ht="22.5" customHeight="1">
      <c r="A81" s="45" t="s">
        <v>277</v>
      </c>
      <c r="B81" s="46">
        <v>600</v>
      </c>
      <c r="C81" s="46" t="s">
        <v>7</v>
      </c>
      <c r="D81" s="42"/>
      <c r="E81" s="42"/>
      <c r="F81" s="42"/>
      <c r="G81" s="42"/>
      <c r="H81" s="42"/>
      <c r="I81" s="42"/>
      <c r="J81" s="42"/>
      <c r="K81" s="42"/>
    </row>
    <row r="82" ht="12.75">
      <c r="F82" s="35" t="s">
        <v>367</v>
      </c>
    </row>
    <row r="83" spans="1:6" s="3" customFormat="1" ht="30">
      <c r="A83" s="661" t="s">
        <v>119</v>
      </c>
      <c r="B83" s="661"/>
      <c r="C83" s="661"/>
      <c r="E83" s="3" t="s">
        <v>49</v>
      </c>
      <c r="F83" s="3" t="s">
        <v>50</v>
      </c>
    </row>
    <row r="84" spans="1:6" s="3" customFormat="1" ht="27" customHeight="1">
      <c r="A84" s="661" t="s">
        <v>120</v>
      </c>
      <c r="B84" s="661"/>
      <c r="C84" s="661"/>
      <c r="F84" s="631" t="s">
        <v>395</v>
      </c>
    </row>
    <row r="85" spans="1:7" s="1" customFormat="1" ht="36.75" customHeight="1">
      <c r="A85" s="673"/>
      <c r="B85" s="673"/>
      <c r="C85" s="673"/>
      <c r="D85" s="673"/>
      <c r="E85" s="17" t="s">
        <v>49</v>
      </c>
      <c r="F85" s="667" t="s">
        <v>50</v>
      </c>
      <c r="G85" s="667"/>
    </row>
    <row r="86" spans="1:7" s="20" customFormat="1" ht="15">
      <c r="A86" s="674" t="s">
        <v>74</v>
      </c>
      <c r="B86" s="674"/>
      <c r="C86" s="674"/>
      <c r="D86" s="674"/>
      <c r="E86" s="19"/>
      <c r="F86" s="19"/>
      <c r="G86" s="19"/>
    </row>
    <row r="87" spans="1:7" s="20" customFormat="1" ht="30.75" customHeight="1">
      <c r="A87" s="20" t="s">
        <v>75</v>
      </c>
      <c r="D87" s="21"/>
      <c r="E87" s="21" t="s">
        <v>49</v>
      </c>
      <c r="F87" s="677" t="s">
        <v>50</v>
      </c>
      <c r="G87" s="677"/>
    </row>
    <row r="88" ht="12.75"/>
    <row r="89" spans="1:11" ht="15.75">
      <c r="A89" s="682" t="s">
        <v>254</v>
      </c>
      <c r="B89" s="682"/>
      <c r="C89" s="682"/>
      <c r="D89" s="682"/>
      <c r="E89" s="682"/>
      <c r="F89" s="682"/>
      <c r="G89" s="682"/>
      <c r="H89" s="682"/>
      <c r="I89" s="682"/>
      <c r="J89" s="682"/>
      <c r="K89" s="35" t="s">
        <v>255</v>
      </c>
    </row>
    <row r="90" spans="1:11" ht="22.5" customHeight="1">
      <c r="A90" s="679"/>
      <c r="B90" s="679"/>
      <c r="C90" s="679"/>
      <c r="D90" s="679"/>
      <c r="E90" s="679"/>
      <c r="F90" s="679"/>
      <c r="G90" s="679"/>
      <c r="H90" s="679"/>
      <c r="I90" s="679"/>
      <c r="J90" s="679"/>
      <c r="K90" s="679"/>
    </row>
    <row r="91" spans="1:11" ht="27" customHeight="1">
      <c r="A91" s="680" t="s">
        <v>397</v>
      </c>
      <c r="B91" s="680"/>
      <c r="C91" s="680"/>
      <c r="D91" s="680"/>
      <c r="E91" s="680"/>
      <c r="F91" s="680"/>
      <c r="G91" s="680"/>
      <c r="H91" s="680"/>
      <c r="I91" s="680"/>
      <c r="J91" s="680"/>
      <c r="K91" s="680"/>
    </row>
    <row r="92" spans="1:7" ht="12.75">
      <c r="A92" s="36"/>
      <c r="D92" s="681" t="s">
        <v>279</v>
      </c>
      <c r="E92" s="681"/>
      <c r="F92" s="681"/>
      <c r="G92" s="681"/>
    </row>
    <row r="93" spans="1:11" ht="17.25" customHeight="1">
      <c r="A93" s="678" t="s">
        <v>0</v>
      </c>
      <c r="B93" s="678" t="s">
        <v>1</v>
      </c>
      <c r="C93" s="678" t="s">
        <v>2</v>
      </c>
      <c r="D93" s="678" t="s">
        <v>3</v>
      </c>
      <c r="E93" s="678"/>
      <c r="F93" s="678"/>
      <c r="G93" s="678"/>
      <c r="H93" s="678"/>
      <c r="I93" s="678"/>
      <c r="J93" s="678"/>
      <c r="K93" s="678"/>
    </row>
    <row r="94" spans="1:11" ht="14.25" customHeight="1">
      <c r="A94" s="678"/>
      <c r="B94" s="678"/>
      <c r="C94" s="678"/>
      <c r="D94" s="678" t="s">
        <v>4</v>
      </c>
      <c r="E94" s="678" t="s">
        <v>5</v>
      </c>
      <c r="F94" s="678"/>
      <c r="G94" s="678"/>
      <c r="H94" s="678"/>
      <c r="I94" s="678"/>
      <c r="J94" s="678"/>
      <c r="K94" s="678"/>
    </row>
    <row r="95" spans="1:11" ht="111.75" customHeight="1">
      <c r="A95" s="678"/>
      <c r="B95" s="678"/>
      <c r="C95" s="678"/>
      <c r="D95" s="678"/>
      <c r="E95" s="678" t="s">
        <v>257</v>
      </c>
      <c r="F95" s="678" t="s">
        <v>258</v>
      </c>
      <c r="G95" s="678" t="s">
        <v>259</v>
      </c>
      <c r="H95" s="678" t="s">
        <v>260</v>
      </c>
      <c r="I95" s="678" t="s">
        <v>261</v>
      </c>
      <c r="J95" s="678" t="s">
        <v>20</v>
      </c>
      <c r="K95" s="678"/>
    </row>
    <row r="96" spans="1:11" ht="46.5" customHeight="1">
      <c r="A96" s="678"/>
      <c r="B96" s="678"/>
      <c r="C96" s="678"/>
      <c r="D96" s="678"/>
      <c r="E96" s="678"/>
      <c r="F96" s="678"/>
      <c r="G96" s="678"/>
      <c r="H96" s="678"/>
      <c r="I96" s="678"/>
      <c r="J96" s="37" t="s">
        <v>21</v>
      </c>
      <c r="K96" s="37" t="s">
        <v>262</v>
      </c>
    </row>
    <row r="97" spans="1:11" ht="21" customHeight="1">
      <c r="A97" s="37">
        <v>1</v>
      </c>
      <c r="B97" s="37">
        <v>2</v>
      </c>
      <c r="C97" s="37">
        <v>3</v>
      </c>
      <c r="D97" s="37">
        <v>4</v>
      </c>
      <c r="E97" s="37">
        <v>5</v>
      </c>
      <c r="F97" s="556" t="s">
        <v>263</v>
      </c>
      <c r="G97" s="37">
        <v>6</v>
      </c>
      <c r="H97" s="37">
        <v>7</v>
      </c>
      <c r="I97" s="37">
        <v>8</v>
      </c>
      <c r="J97" s="37">
        <v>9</v>
      </c>
      <c r="K97" s="37">
        <v>10</v>
      </c>
    </row>
    <row r="98" spans="1:11" s="38" customFormat="1" ht="30.75" customHeight="1">
      <c r="A98" s="557" t="s">
        <v>6</v>
      </c>
      <c r="B98" s="558">
        <v>100</v>
      </c>
      <c r="C98" s="558" t="s">
        <v>7</v>
      </c>
      <c r="D98" s="559">
        <f aca="true" t="shared" si="8" ref="D98:K98">SUM(D99:D104)</f>
        <v>58875621.82</v>
      </c>
      <c r="E98" s="559">
        <f t="shared" si="8"/>
        <v>56054743.93</v>
      </c>
      <c r="F98" s="559">
        <f t="shared" si="8"/>
        <v>0</v>
      </c>
      <c r="G98" s="559">
        <f t="shared" si="8"/>
        <v>1777577.89</v>
      </c>
      <c r="H98" s="559">
        <f t="shared" si="8"/>
        <v>0</v>
      </c>
      <c r="I98" s="559">
        <f t="shared" si="8"/>
        <v>0</v>
      </c>
      <c r="J98" s="559">
        <f t="shared" si="8"/>
        <v>1043300</v>
      </c>
      <c r="K98" s="559">
        <f t="shared" si="8"/>
        <v>0</v>
      </c>
    </row>
    <row r="99" spans="1:11" s="43" customFormat="1" ht="21" customHeight="1">
      <c r="A99" s="39" t="s">
        <v>8</v>
      </c>
      <c r="B99" s="40">
        <v>110</v>
      </c>
      <c r="C99" s="40"/>
      <c r="D99" s="41">
        <f aca="true" t="shared" si="9" ref="D99:D104">SUM(E99:J99)</f>
        <v>285000</v>
      </c>
      <c r="E99" s="42"/>
      <c r="F99" s="42"/>
      <c r="G99" s="42"/>
      <c r="H99" s="42"/>
      <c r="I99" s="42"/>
      <c r="J99" s="42">
        <v>285000</v>
      </c>
      <c r="K99" s="42"/>
    </row>
    <row r="100" spans="1:11" s="43" customFormat="1" ht="30" customHeight="1">
      <c r="A100" s="39" t="s">
        <v>9</v>
      </c>
      <c r="B100" s="40">
        <v>120</v>
      </c>
      <c r="C100" s="40"/>
      <c r="D100" s="41">
        <f t="shared" si="9"/>
        <v>56813043.93</v>
      </c>
      <c r="E100" s="42">
        <v>56054743.93</v>
      </c>
      <c r="F100" s="42"/>
      <c r="G100" s="42"/>
      <c r="H100" s="42"/>
      <c r="I100" s="42"/>
      <c r="J100" s="42">
        <v>758300</v>
      </c>
      <c r="K100" s="42"/>
    </row>
    <row r="101" spans="1:11" s="43" customFormat="1" ht="38.25">
      <c r="A101" s="39" t="s">
        <v>10</v>
      </c>
      <c r="B101" s="40">
        <v>130</v>
      </c>
      <c r="C101" s="40"/>
      <c r="D101" s="41">
        <f t="shared" si="9"/>
        <v>0</v>
      </c>
      <c r="E101" s="42"/>
      <c r="F101" s="44"/>
      <c r="G101" s="44"/>
      <c r="H101" s="42"/>
      <c r="I101" s="44"/>
      <c r="J101" s="42"/>
      <c r="K101" s="44"/>
    </row>
    <row r="102" spans="1:11" ht="25.5">
      <c r="A102" s="45" t="s">
        <v>11</v>
      </c>
      <c r="B102" s="46">
        <v>150</v>
      </c>
      <c r="C102" s="40"/>
      <c r="D102" s="41">
        <f t="shared" si="9"/>
        <v>1777577.89</v>
      </c>
      <c r="E102" s="42"/>
      <c r="F102" s="44"/>
      <c r="G102" s="44">
        <v>1777577.89</v>
      </c>
      <c r="H102" s="42"/>
      <c r="I102" s="42"/>
      <c r="J102" s="42"/>
      <c r="K102" s="44"/>
    </row>
    <row r="103" spans="1:11" ht="18.75" customHeight="1">
      <c r="A103" s="45" t="s">
        <v>12</v>
      </c>
      <c r="B103" s="46">
        <v>160</v>
      </c>
      <c r="C103" s="40"/>
      <c r="D103" s="41">
        <f t="shared" si="9"/>
        <v>0</v>
      </c>
      <c r="E103" s="42"/>
      <c r="F103" s="44"/>
      <c r="G103" s="44"/>
      <c r="H103" s="42"/>
      <c r="I103" s="44"/>
      <c r="J103" s="42"/>
      <c r="K103" s="42"/>
    </row>
    <row r="104" spans="1:11" ht="25.5">
      <c r="A104" s="45" t="s">
        <v>13</v>
      </c>
      <c r="B104" s="46">
        <v>180</v>
      </c>
      <c r="C104" s="40" t="s">
        <v>7</v>
      </c>
      <c r="D104" s="41">
        <f t="shared" si="9"/>
        <v>0</v>
      </c>
      <c r="E104" s="42"/>
      <c r="F104" s="44"/>
      <c r="G104" s="44"/>
      <c r="H104" s="42"/>
      <c r="I104" s="44"/>
      <c r="J104" s="42"/>
      <c r="K104" s="44"/>
    </row>
    <row r="105" spans="1:11" s="43" customFormat="1" ht="8.25" customHeight="1">
      <c r="A105" s="39"/>
      <c r="B105" s="47"/>
      <c r="C105" s="40"/>
      <c r="D105" s="42"/>
      <c r="E105" s="42"/>
      <c r="F105" s="42"/>
      <c r="G105" s="42"/>
      <c r="H105" s="42"/>
      <c r="I105" s="42"/>
      <c r="J105" s="42"/>
      <c r="K105" s="42"/>
    </row>
    <row r="106" spans="1:11" s="38" customFormat="1" ht="30.75" customHeight="1">
      <c r="A106" s="48" t="s">
        <v>14</v>
      </c>
      <c r="B106" s="49">
        <v>200</v>
      </c>
      <c r="C106" s="49" t="s">
        <v>7</v>
      </c>
      <c r="D106" s="50">
        <f aca="true" t="shared" si="10" ref="D106:K106">SUM(D107:D113)-D108</f>
        <v>7701147.93</v>
      </c>
      <c r="E106" s="50">
        <f t="shared" si="10"/>
        <v>5032275.93</v>
      </c>
      <c r="F106" s="50">
        <f t="shared" si="10"/>
        <v>0</v>
      </c>
      <c r="G106" s="50">
        <f t="shared" si="10"/>
        <v>1625572</v>
      </c>
      <c r="H106" s="50">
        <f t="shared" si="10"/>
        <v>0</v>
      </c>
      <c r="I106" s="50">
        <f t="shared" si="10"/>
        <v>0</v>
      </c>
      <c r="J106" s="50">
        <f t="shared" si="10"/>
        <v>1043300</v>
      </c>
      <c r="K106" s="50">
        <f t="shared" si="10"/>
        <v>0</v>
      </c>
    </row>
    <row r="107" spans="1:11" s="51" customFormat="1" ht="25.5">
      <c r="A107" s="45" t="s">
        <v>264</v>
      </c>
      <c r="B107" s="37">
        <v>210</v>
      </c>
      <c r="C107" s="560"/>
      <c r="D107" s="41">
        <f>SUM(E107:J107)</f>
        <v>130000</v>
      </c>
      <c r="E107" s="42"/>
      <c r="F107" s="561"/>
      <c r="G107" s="561"/>
      <c r="H107" s="42"/>
      <c r="I107" s="561"/>
      <c r="J107" s="42">
        <v>130000</v>
      </c>
      <c r="K107" s="561"/>
    </row>
    <row r="108" spans="1:11" ht="36.75" customHeight="1">
      <c r="A108" s="45" t="s">
        <v>265</v>
      </c>
      <c r="B108" s="37">
        <v>211</v>
      </c>
      <c r="C108" s="46">
        <v>111.119</v>
      </c>
      <c r="D108" s="41">
        <f aca="true" t="shared" si="11" ref="D108:D113">SUM(E108:J108)</f>
        <v>39263923.2</v>
      </c>
      <c r="E108" s="42">
        <v>39133923.2</v>
      </c>
      <c r="F108" s="42"/>
      <c r="G108" s="42"/>
      <c r="H108" s="42"/>
      <c r="I108" s="42"/>
      <c r="J108" s="42">
        <v>130000</v>
      </c>
      <c r="K108" s="42"/>
    </row>
    <row r="109" spans="1:11" ht="25.5">
      <c r="A109" s="45" t="s">
        <v>266</v>
      </c>
      <c r="B109" s="37">
        <v>220</v>
      </c>
      <c r="C109" s="46"/>
      <c r="D109" s="41">
        <f t="shared" si="11"/>
        <v>0</v>
      </c>
      <c r="E109" s="42"/>
      <c r="F109" s="42"/>
      <c r="G109" s="42"/>
      <c r="H109" s="42"/>
      <c r="I109" s="42"/>
      <c r="J109" s="42"/>
      <c r="K109" s="42"/>
    </row>
    <row r="110" spans="1:11" ht="25.5">
      <c r="A110" s="45" t="s">
        <v>267</v>
      </c>
      <c r="B110" s="37">
        <v>230</v>
      </c>
      <c r="C110" s="46"/>
      <c r="D110" s="41">
        <f t="shared" si="11"/>
        <v>0</v>
      </c>
      <c r="E110" s="42"/>
      <c r="F110" s="42"/>
      <c r="G110" s="42"/>
      <c r="H110" s="42"/>
      <c r="I110" s="42"/>
      <c r="J110" s="42"/>
      <c r="K110" s="42"/>
    </row>
    <row r="111" spans="1:11" ht="25.5">
      <c r="A111" s="45" t="s">
        <v>268</v>
      </c>
      <c r="B111" s="37">
        <v>240</v>
      </c>
      <c r="C111" s="46"/>
      <c r="D111" s="41">
        <f t="shared" si="11"/>
        <v>0</v>
      </c>
      <c r="E111" s="42"/>
      <c r="F111" s="42"/>
      <c r="G111" s="42"/>
      <c r="H111" s="42"/>
      <c r="I111" s="42"/>
      <c r="J111" s="42"/>
      <c r="K111" s="42"/>
    </row>
    <row r="112" spans="1:11" s="53" customFormat="1" ht="26.25" customHeight="1">
      <c r="A112" s="45" t="s">
        <v>269</v>
      </c>
      <c r="B112" s="37">
        <v>250</v>
      </c>
      <c r="C112" s="52"/>
      <c r="D112" s="41">
        <f t="shared" si="11"/>
        <v>0</v>
      </c>
      <c r="E112" s="42"/>
      <c r="F112" s="562"/>
      <c r="G112" s="562"/>
      <c r="H112" s="42"/>
      <c r="I112" s="562"/>
      <c r="J112" s="42"/>
      <c r="K112" s="562"/>
    </row>
    <row r="113" spans="1:11" ht="25.5">
      <c r="A113" s="45" t="s">
        <v>270</v>
      </c>
      <c r="B113" s="37">
        <v>260</v>
      </c>
      <c r="C113" s="46"/>
      <c r="D113" s="54">
        <f t="shared" si="11"/>
        <v>7571147.93</v>
      </c>
      <c r="E113" s="42">
        <v>5032275.93</v>
      </c>
      <c r="F113" s="42"/>
      <c r="G113" s="42">
        <v>1625572</v>
      </c>
      <c r="H113" s="42"/>
      <c r="I113" s="42"/>
      <c r="J113" s="42">
        <v>913300</v>
      </c>
      <c r="K113" s="42"/>
    </row>
    <row r="114" spans="1:11" ht="12.75">
      <c r="A114" s="563"/>
      <c r="B114" s="564"/>
      <c r="C114" s="46"/>
      <c r="D114" s="42"/>
      <c r="E114" s="42"/>
      <c r="F114" s="42"/>
      <c r="G114" s="42"/>
      <c r="H114" s="42"/>
      <c r="I114" s="42"/>
      <c r="J114" s="42"/>
      <c r="K114" s="42"/>
    </row>
    <row r="115" spans="1:11" ht="25.5">
      <c r="A115" s="45" t="s">
        <v>271</v>
      </c>
      <c r="B115" s="46">
        <v>300</v>
      </c>
      <c r="C115" s="46" t="s">
        <v>7</v>
      </c>
      <c r="D115" s="42"/>
      <c r="E115" s="42"/>
      <c r="F115" s="42"/>
      <c r="G115" s="42"/>
      <c r="H115" s="42"/>
      <c r="I115" s="42"/>
      <c r="J115" s="42"/>
      <c r="K115" s="42"/>
    </row>
    <row r="116" spans="1:11" ht="12.75">
      <c r="A116" s="45" t="s">
        <v>272</v>
      </c>
      <c r="B116" s="565">
        <v>310</v>
      </c>
      <c r="C116" s="566"/>
      <c r="D116" s="42"/>
      <c r="E116" s="42"/>
      <c r="F116" s="567"/>
      <c r="G116" s="42"/>
      <c r="H116" s="42"/>
      <c r="I116" s="567"/>
      <c r="J116" s="42"/>
      <c r="K116" s="567"/>
    </row>
    <row r="117" spans="1:11" ht="12.75">
      <c r="A117" s="45" t="s">
        <v>15</v>
      </c>
      <c r="B117" s="46">
        <v>320</v>
      </c>
      <c r="C117" s="46"/>
      <c r="D117" s="42"/>
      <c r="E117" s="42"/>
      <c r="F117" s="42"/>
      <c r="G117" s="42"/>
      <c r="H117" s="42"/>
      <c r="I117" s="42"/>
      <c r="J117" s="42"/>
      <c r="K117" s="42"/>
    </row>
    <row r="118" spans="1:11" ht="25.5">
      <c r="A118" s="45" t="s">
        <v>273</v>
      </c>
      <c r="B118" s="46">
        <v>400</v>
      </c>
      <c r="C118" s="46"/>
      <c r="D118" s="42"/>
      <c r="E118" s="42"/>
      <c r="F118" s="42"/>
      <c r="G118" s="42"/>
      <c r="H118" s="42"/>
      <c r="I118" s="42"/>
      <c r="J118" s="42"/>
      <c r="K118" s="42"/>
    </row>
    <row r="119" spans="1:11" ht="12.75">
      <c r="A119" s="45" t="s">
        <v>274</v>
      </c>
      <c r="B119" s="565">
        <v>410</v>
      </c>
      <c r="C119" s="46"/>
      <c r="D119" s="42"/>
      <c r="E119" s="42"/>
      <c r="F119" s="42"/>
      <c r="G119" s="42"/>
      <c r="H119" s="42"/>
      <c r="I119" s="42"/>
      <c r="J119" s="42"/>
      <c r="K119" s="42"/>
    </row>
    <row r="120" spans="1:11" ht="12.75">
      <c r="A120" s="45" t="s">
        <v>275</v>
      </c>
      <c r="B120" s="46">
        <v>420</v>
      </c>
      <c r="C120" s="46"/>
      <c r="D120" s="42"/>
      <c r="E120" s="42"/>
      <c r="F120" s="42"/>
      <c r="G120" s="42"/>
      <c r="H120" s="42"/>
      <c r="I120" s="42"/>
      <c r="J120" s="42"/>
      <c r="K120" s="42"/>
    </row>
    <row r="121" spans="1:11" ht="25.5">
      <c r="A121" s="45" t="s">
        <v>276</v>
      </c>
      <c r="B121" s="46">
        <v>500</v>
      </c>
      <c r="C121" s="46" t="s">
        <v>7</v>
      </c>
      <c r="D121" s="42"/>
      <c r="E121" s="42"/>
      <c r="F121" s="42"/>
      <c r="G121" s="42"/>
      <c r="H121" s="42"/>
      <c r="I121" s="42"/>
      <c r="J121" s="42"/>
      <c r="K121" s="42"/>
    </row>
    <row r="122" spans="1:11" ht="22.5" customHeight="1">
      <c r="A122" s="45" t="s">
        <v>277</v>
      </c>
      <c r="B122" s="46">
        <v>600</v>
      </c>
      <c r="C122" s="46" t="s">
        <v>7</v>
      </c>
      <c r="D122" s="42"/>
      <c r="E122" s="42"/>
      <c r="F122" s="42"/>
      <c r="G122" s="42"/>
      <c r="H122" s="42"/>
      <c r="I122" s="42"/>
      <c r="J122" s="42"/>
      <c r="K122" s="42"/>
    </row>
    <row r="123" ht="12.75">
      <c r="F123" s="35" t="s">
        <v>367</v>
      </c>
    </row>
    <row r="124" spans="1:6" s="3" customFormat="1" ht="30">
      <c r="A124" s="661" t="s">
        <v>119</v>
      </c>
      <c r="B124" s="661"/>
      <c r="C124" s="661"/>
      <c r="E124" s="3" t="s">
        <v>49</v>
      </c>
      <c r="F124" s="3" t="s">
        <v>50</v>
      </c>
    </row>
    <row r="125" spans="1:6" s="3" customFormat="1" ht="27" customHeight="1">
      <c r="A125" s="661" t="s">
        <v>120</v>
      </c>
      <c r="B125" s="661"/>
      <c r="C125" s="661"/>
      <c r="F125" s="631" t="s">
        <v>395</v>
      </c>
    </row>
    <row r="126" spans="1:7" s="1" customFormat="1" ht="36.75" customHeight="1">
      <c r="A126" s="673"/>
      <c r="B126" s="673"/>
      <c r="C126" s="673"/>
      <c r="D126" s="673"/>
      <c r="E126" s="17" t="s">
        <v>49</v>
      </c>
      <c r="F126" s="667" t="s">
        <v>50</v>
      </c>
      <c r="G126" s="667"/>
    </row>
    <row r="127" spans="1:7" s="20" customFormat="1" ht="15">
      <c r="A127" s="674" t="s">
        <v>74</v>
      </c>
      <c r="B127" s="674"/>
      <c r="C127" s="674"/>
      <c r="D127" s="674"/>
      <c r="E127" s="19"/>
      <c r="F127" s="19"/>
      <c r="G127" s="19"/>
    </row>
    <row r="128" spans="1:7" s="20" customFormat="1" ht="30.75" customHeight="1">
      <c r="A128" s="20" t="s">
        <v>75</v>
      </c>
      <c r="D128" s="21"/>
      <c r="E128" s="21" t="s">
        <v>49</v>
      </c>
      <c r="F128" s="677" t="s">
        <v>50</v>
      </c>
      <c r="G128" s="677"/>
    </row>
  </sheetData>
  <sheetProtection/>
  <protectedRanges>
    <protectedRange password="CE28" sqref="D1:D2 A1:B2" name="Диапазон9_1"/>
    <protectedRange password="CE28" sqref="H2:J2 F1:H1" name="Диапазон9"/>
  </protectedRanges>
  <mergeCells count="71">
    <mergeCell ref="H1:I1"/>
    <mergeCell ref="H2:K2"/>
    <mergeCell ref="A4:J4"/>
    <mergeCell ref="A5:K5"/>
    <mergeCell ref="A6:K6"/>
    <mergeCell ref="D7:G7"/>
    <mergeCell ref="E10:E11"/>
    <mergeCell ref="F10:F11"/>
    <mergeCell ref="G10:G11"/>
    <mergeCell ref="H10:H11"/>
    <mergeCell ref="I10:I11"/>
    <mergeCell ref="J10:K10"/>
    <mergeCell ref="A39:C39"/>
    <mergeCell ref="A40:C40"/>
    <mergeCell ref="A41:D41"/>
    <mergeCell ref="F41:G41"/>
    <mergeCell ref="A8:A11"/>
    <mergeCell ref="B8:B11"/>
    <mergeCell ref="C8:C11"/>
    <mergeCell ref="D8:K8"/>
    <mergeCell ref="D9:D11"/>
    <mergeCell ref="E9:K9"/>
    <mergeCell ref="A42:D42"/>
    <mergeCell ref="F43:G43"/>
    <mergeCell ref="A44:D44"/>
    <mergeCell ref="A45:B45"/>
    <mergeCell ref="F45:G45"/>
    <mergeCell ref="A48:J48"/>
    <mergeCell ref="A49:K49"/>
    <mergeCell ref="A50:K50"/>
    <mergeCell ref="D51:G51"/>
    <mergeCell ref="A52:A55"/>
    <mergeCell ref="B52:B55"/>
    <mergeCell ref="C52:C55"/>
    <mergeCell ref="D52:K52"/>
    <mergeCell ref="D53:D55"/>
    <mergeCell ref="E53:K53"/>
    <mergeCell ref="E54:E55"/>
    <mergeCell ref="F54:F55"/>
    <mergeCell ref="G54:G55"/>
    <mergeCell ref="H54:H55"/>
    <mergeCell ref="I54:I55"/>
    <mergeCell ref="J54:K54"/>
    <mergeCell ref="A83:C83"/>
    <mergeCell ref="D93:K93"/>
    <mergeCell ref="D94:D96"/>
    <mergeCell ref="E94:K94"/>
    <mergeCell ref="E95:E96"/>
    <mergeCell ref="A84:C84"/>
    <mergeCell ref="A85:D85"/>
    <mergeCell ref="F85:G85"/>
    <mergeCell ref="A86:D86"/>
    <mergeCell ref="F87:G87"/>
    <mergeCell ref="A89:J89"/>
    <mergeCell ref="H95:H96"/>
    <mergeCell ref="I95:I96"/>
    <mergeCell ref="J95:K95"/>
    <mergeCell ref="A124:C124"/>
    <mergeCell ref="A90:K90"/>
    <mergeCell ref="A91:K91"/>
    <mergeCell ref="D92:G92"/>
    <mergeCell ref="A93:A96"/>
    <mergeCell ref="B93:B96"/>
    <mergeCell ref="C93:C96"/>
    <mergeCell ref="A125:C125"/>
    <mergeCell ref="A126:D126"/>
    <mergeCell ref="F126:G126"/>
    <mergeCell ref="A127:D127"/>
    <mergeCell ref="F128:G128"/>
    <mergeCell ref="F95:F96"/>
    <mergeCell ref="G95:G96"/>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1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4">
      <selection activeCell="H15" sqref="H15"/>
    </sheetView>
  </sheetViews>
  <sheetFormatPr defaultColWidth="9.00390625" defaultRowHeight="12.75"/>
  <cols>
    <col min="1" max="1" width="9.125" style="35" customWidth="1"/>
    <col min="2" max="2" width="28.25390625" style="35" customWidth="1"/>
    <col min="3" max="4" width="9.125" style="35" customWidth="1"/>
    <col min="5" max="5" width="15.00390625" style="35" customWidth="1"/>
    <col min="6" max="6" width="14.125" style="35" customWidth="1"/>
    <col min="7" max="7" width="15.75390625" style="35" customWidth="1"/>
    <col min="8" max="8" width="15.125" style="35" customWidth="1"/>
    <col min="9" max="9" width="13.75390625" style="35" customWidth="1"/>
    <col min="10" max="10" width="14.75390625" style="35" customWidth="1"/>
    <col min="11" max="11" width="14.625" style="35" customWidth="1"/>
    <col min="12" max="12" width="16.75390625" style="35" customWidth="1"/>
    <col min="13" max="13" width="14.00390625" style="35" customWidth="1"/>
    <col min="14" max="16384" width="9.125" style="35" customWidth="1"/>
  </cols>
  <sheetData>
    <row r="1" spans="4:12" s="1" customFormat="1" ht="23.25" customHeight="1">
      <c r="D1" s="2"/>
      <c r="J1" s="661" t="s">
        <v>280</v>
      </c>
      <c r="K1" s="661"/>
      <c r="L1" s="661"/>
    </row>
    <row r="2" spans="4:13" s="1" customFormat="1" ht="77.25" customHeight="1">
      <c r="D2" s="2"/>
      <c r="J2" s="661" t="s">
        <v>46</v>
      </c>
      <c r="K2" s="661"/>
      <c r="L2" s="661"/>
      <c r="M2" s="661"/>
    </row>
    <row r="3" ht="12.75">
      <c r="L3" s="35" t="s">
        <v>281</v>
      </c>
    </row>
    <row r="4" spans="1:12" ht="15.75">
      <c r="A4" s="682" t="s">
        <v>282</v>
      </c>
      <c r="B4" s="682" t="s">
        <v>283</v>
      </c>
      <c r="C4" s="682"/>
      <c r="D4" s="682"/>
      <c r="E4" s="682"/>
      <c r="F4" s="682"/>
      <c r="G4" s="682"/>
      <c r="H4" s="682"/>
      <c r="I4" s="682"/>
      <c r="J4" s="682"/>
      <c r="K4" s="682"/>
      <c r="L4" s="682"/>
    </row>
    <row r="5" spans="2:13" ht="28.5" customHeight="1">
      <c r="B5" s="679"/>
      <c r="C5" s="679"/>
      <c r="D5" s="679"/>
      <c r="E5" s="679"/>
      <c r="F5" s="679"/>
      <c r="G5" s="679"/>
      <c r="H5" s="679"/>
      <c r="I5" s="679"/>
      <c r="J5" s="679"/>
      <c r="K5" s="679"/>
      <c r="L5" s="679"/>
      <c r="M5" s="679"/>
    </row>
    <row r="6" spans="2:13" ht="22.5" customHeight="1">
      <c r="B6" s="680" t="s">
        <v>284</v>
      </c>
      <c r="C6" s="680"/>
      <c r="D6" s="680"/>
      <c r="E6" s="680"/>
      <c r="F6" s="680"/>
      <c r="G6" s="680"/>
      <c r="H6" s="680"/>
      <c r="I6" s="680"/>
      <c r="J6" s="680"/>
      <c r="K6" s="680"/>
      <c r="L6" s="680"/>
      <c r="M6" s="680"/>
    </row>
    <row r="7" ht="12.75">
      <c r="B7" s="36"/>
    </row>
    <row r="8" spans="2:13" ht="25.5" customHeight="1">
      <c r="B8" s="678" t="s">
        <v>0</v>
      </c>
      <c r="C8" s="678" t="s">
        <v>1</v>
      </c>
      <c r="D8" s="678" t="s">
        <v>285</v>
      </c>
      <c r="E8" s="678" t="s">
        <v>286</v>
      </c>
      <c r="F8" s="678"/>
      <c r="G8" s="678"/>
      <c r="H8" s="678"/>
      <c r="I8" s="678"/>
      <c r="J8" s="678"/>
      <c r="K8" s="678"/>
      <c r="L8" s="678"/>
      <c r="M8" s="678"/>
    </row>
    <row r="9" spans="2:13" ht="12.75">
      <c r="B9" s="678"/>
      <c r="C9" s="678"/>
      <c r="D9" s="678"/>
      <c r="E9" s="678" t="s">
        <v>287</v>
      </c>
      <c r="F9" s="678"/>
      <c r="G9" s="678"/>
      <c r="H9" s="678" t="s">
        <v>5</v>
      </c>
      <c r="I9" s="678"/>
      <c r="J9" s="678"/>
      <c r="K9" s="678"/>
      <c r="L9" s="678"/>
      <c r="M9" s="678"/>
    </row>
    <row r="10" spans="2:13" ht="102" customHeight="1">
      <c r="B10" s="678"/>
      <c r="C10" s="678"/>
      <c r="D10" s="678"/>
      <c r="E10" s="678"/>
      <c r="F10" s="678"/>
      <c r="G10" s="678"/>
      <c r="H10" s="678" t="s">
        <v>288</v>
      </c>
      <c r="I10" s="678"/>
      <c r="J10" s="678"/>
      <c r="K10" s="678" t="s">
        <v>289</v>
      </c>
      <c r="L10" s="678"/>
      <c r="M10" s="678"/>
    </row>
    <row r="11" spans="2:13" ht="12.75">
      <c r="B11" s="678"/>
      <c r="C11" s="678"/>
      <c r="D11" s="678"/>
      <c r="E11" s="37" t="s">
        <v>290</v>
      </c>
      <c r="F11" s="37" t="s">
        <v>393</v>
      </c>
      <c r="G11" s="37" t="s">
        <v>394</v>
      </c>
      <c r="H11" s="37" t="s">
        <v>290</v>
      </c>
      <c r="I11" s="37" t="s">
        <v>393</v>
      </c>
      <c r="J11" s="37" t="s">
        <v>394</v>
      </c>
      <c r="K11" s="37" t="s">
        <v>290</v>
      </c>
      <c r="L11" s="37" t="s">
        <v>393</v>
      </c>
      <c r="M11" s="37" t="s">
        <v>394</v>
      </c>
    </row>
    <row r="12" spans="2:13" ht="12.75">
      <c r="B12" s="37">
        <v>1</v>
      </c>
      <c r="C12" s="37">
        <v>2</v>
      </c>
      <c r="D12" s="37">
        <v>3</v>
      </c>
      <c r="E12" s="37">
        <v>4</v>
      </c>
      <c r="F12" s="37">
        <v>5</v>
      </c>
      <c r="G12" s="37">
        <v>6</v>
      </c>
      <c r="H12" s="37">
        <v>7</v>
      </c>
      <c r="I12" s="37">
        <v>8</v>
      </c>
      <c r="J12" s="37">
        <v>9</v>
      </c>
      <c r="K12" s="37">
        <v>10</v>
      </c>
      <c r="L12" s="37">
        <v>11</v>
      </c>
      <c r="M12" s="37">
        <v>12</v>
      </c>
    </row>
    <row r="13" spans="2:13" ht="25.5">
      <c r="B13" s="45" t="s">
        <v>291</v>
      </c>
      <c r="C13" s="46">
        <v>1</v>
      </c>
      <c r="D13" s="46" t="s">
        <v>7</v>
      </c>
      <c r="E13" s="568">
        <f aca="true" t="shared" si="0" ref="E13:G15">H13+K13</f>
        <v>7835430.859999999</v>
      </c>
      <c r="F13" s="568">
        <f t="shared" si="0"/>
        <v>7614203.18</v>
      </c>
      <c r="G13" s="568">
        <f t="shared" si="0"/>
        <v>7571147.93</v>
      </c>
      <c r="H13" s="569">
        <f aca="true" t="shared" si="1" ref="H13:M13">H14+H15</f>
        <v>7835430.859999999</v>
      </c>
      <c r="I13" s="569">
        <v>7614203.18</v>
      </c>
      <c r="J13" s="569">
        <v>7571147.93</v>
      </c>
      <c r="K13" s="569">
        <f t="shared" si="1"/>
        <v>0</v>
      </c>
      <c r="L13" s="569">
        <f t="shared" si="1"/>
        <v>0</v>
      </c>
      <c r="M13" s="569">
        <f t="shared" si="1"/>
        <v>0</v>
      </c>
    </row>
    <row r="14" spans="2:13" ht="38.25">
      <c r="B14" s="45" t="s">
        <v>292</v>
      </c>
      <c r="C14" s="46">
        <v>1001</v>
      </c>
      <c r="D14" s="46" t="s">
        <v>7</v>
      </c>
      <c r="E14" s="569">
        <f t="shared" si="0"/>
        <v>4821560.68</v>
      </c>
      <c r="F14" s="569">
        <f t="shared" si="0"/>
        <v>0</v>
      </c>
      <c r="G14" s="569">
        <f t="shared" si="0"/>
        <v>0</v>
      </c>
      <c r="H14" s="569">
        <v>4821560.68</v>
      </c>
      <c r="I14" s="569"/>
      <c r="J14" s="569"/>
      <c r="K14" s="569"/>
      <c r="L14" s="569"/>
      <c r="M14" s="569"/>
    </row>
    <row r="15" spans="2:13" ht="43.5" customHeight="1">
      <c r="B15" s="45" t="s">
        <v>293</v>
      </c>
      <c r="C15" s="46">
        <v>2001</v>
      </c>
      <c r="D15" s="45"/>
      <c r="E15" s="569">
        <f t="shared" si="0"/>
        <v>3013870.18</v>
      </c>
      <c r="F15" s="569">
        <f t="shared" si="0"/>
        <v>7614203.18</v>
      </c>
      <c r="G15" s="569">
        <f t="shared" si="0"/>
        <v>7571147.93</v>
      </c>
      <c r="H15" s="569">
        <v>3013870.18</v>
      </c>
      <c r="I15" s="569">
        <v>7614203.18</v>
      </c>
      <c r="J15" s="569">
        <v>7571147.93</v>
      </c>
      <c r="K15" s="570"/>
      <c r="L15" s="570"/>
      <c r="M15" s="570"/>
    </row>
    <row r="16" ht="12.75">
      <c r="F16" s="35" t="s">
        <v>367</v>
      </c>
    </row>
    <row r="17" spans="1:6" s="3" customFormat="1" ht="30">
      <c r="A17" s="661" t="s">
        <v>119</v>
      </c>
      <c r="B17" s="661"/>
      <c r="C17" s="661"/>
      <c r="E17" s="3" t="s">
        <v>49</v>
      </c>
      <c r="F17" s="3" t="s">
        <v>50</v>
      </c>
    </row>
    <row r="18" spans="1:6" s="3" customFormat="1" ht="27" customHeight="1">
      <c r="A18" s="661" t="s">
        <v>120</v>
      </c>
      <c r="B18" s="661"/>
      <c r="C18" s="661"/>
      <c r="F18" s="605" t="s">
        <v>395</v>
      </c>
    </row>
    <row r="19" spans="1:7" s="1" customFormat="1" ht="36.75" customHeight="1">
      <c r="A19" s="673"/>
      <c r="B19" s="673"/>
      <c r="C19" s="673"/>
      <c r="D19" s="673"/>
      <c r="E19" s="17" t="s">
        <v>49</v>
      </c>
      <c r="F19" s="667" t="s">
        <v>50</v>
      </c>
      <c r="G19" s="667"/>
    </row>
    <row r="20" spans="1:7" s="20" customFormat="1" ht="15">
      <c r="A20" s="674" t="s">
        <v>74</v>
      </c>
      <c r="B20" s="674"/>
      <c r="C20" s="674"/>
      <c r="D20" s="674"/>
      <c r="E20" s="19"/>
      <c r="F20" s="19"/>
      <c r="G20" s="19"/>
    </row>
    <row r="21" spans="1:7" s="20" customFormat="1" ht="30.75" customHeight="1">
      <c r="A21" s="20" t="s">
        <v>75</v>
      </c>
      <c r="D21" s="21"/>
      <c r="E21" s="21" t="s">
        <v>49</v>
      </c>
      <c r="F21" s="677" t="s">
        <v>50</v>
      </c>
      <c r="G21" s="677"/>
    </row>
  </sheetData>
  <sheetProtection/>
  <protectedRanges>
    <protectedRange password="CE28" sqref="D1:D2 A1:B2" name="Диапазон9_1"/>
    <protectedRange password="CE28" sqref="J1 F1:G1 I2:J2" name="Диапазон9"/>
  </protectedRanges>
  <mergeCells count="19">
    <mergeCell ref="J1:L1"/>
    <mergeCell ref="J2:M2"/>
    <mergeCell ref="A4:L4"/>
    <mergeCell ref="B5:M5"/>
    <mergeCell ref="B6:M6"/>
    <mergeCell ref="B8:B11"/>
    <mergeCell ref="C8:C11"/>
    <mergeCell ref="D8:D11"/>
    <mergeCell ref="E8:M8"/>
    <mergeCell ref="E9:G10"/>
    <mergeCell ref="A20:D20"/>
    <mergeCell ref="F21:G21"/>
    <mergeCell ref="H9:M9"/>
    <mergeCell ref="H10:J10"/>
    <mergeCell ref="K10:M10"/>
    <mergeCell ref="A17:C17"/>
    <mergeCell ref="A18:C18"/>
    <mergeCell ref="A19:D19"/>
    <mergeCell ref="F19:G19"/>
  </mergeCells>
  <printOptions/>
  <pageMargins left="0.7" right="0.7" top="0.75" bottom="0.75" header="0.3" footer="0.3"/>
  <pageSetup fitToHeight="0" fitToWidth="1" horizontalDpi="600" verticalDpi="600" orientation="landscape" paperSize="9" scale="70"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52"/>
  <sheetViews>
    <sheetView zoomScalePageLayoutView="0" workbookViewId="0" topLeftCell="A33">
      <selection activeCell="I39" sqref="I39"/>
    </sheetView>
  </sheetViews>
  <sheetFormatPr defaultColWidth="9.00390625" defaultRowHeight="12.75"/>
  <cols>
    <col min="1" max="1" width="28.375" style="35" customWidth="1"/>
    <col min="2" max="2" width="9.125" style="35" customWidth="1"/>
    <col min="3" max="3" width="24.00390625" style="35" customWidth="1"/>
    <col min="4" max="4" width="15.375" style="35" customWidth="1"/>
    <col min="5" max="5" width="14.125" style="35" bestFit="1" customWidth="1"/>
    <col min="6" max="6" width="16.375" style="35" customWidth="1"/>
    <col min="7" max="7" width="14.375" style="35" customWidth="1"/>
    <col min="8" max="8" width="11.625" style="35" bestFit="1" customWidth="1"/>
    <col min="9" max="10" width="13.00390625" style="35" customWidth="1"/>
    <col min="11" max="11" width="13.625" style="35" customWidth="1"/>
    <col min="12" max="12" width="13.875" style="35" customWidth="1"/>
    <col min="13" max="13" width="15.375" style="35" customWidth="1"/>
    <col min="14" max="14" width="13.00390625" style="35" customWidth="1"/>
    <col min="15" max="15" width="14.00390625" style="35" bestFit="1" customWidth="1"/>
    <col min="16" max="16384" width="9.125" style="35" customWidth="1"/>
  </cols>
  <sheetData>
    <row r="1" spans="4:9" s="1" customFormat="1" ht="23.25" customHeight="1">
      <c r="D1" s="2"/>
      <c r="H1" s="661" t="s">
        <v>117</v>
      </c>
      <c r="I1" s="661"/>
    </row>
    <row r="2" spans="4:11" s="1" customFormat="1" ht="95.25" customHeight="1">
      <c r="D2" s="2"/>
      <c r="H2" s="661" t="s">
        <v>46</v>
      </c>
      <c r="I2" s="661"/>
      <c r="J2" s="661"/>
      <c r="K2" s="661"/>
    </row>
    <row r="3" ht="3.75" customHeight="1"/>
    <row r="4" spans="4:11" s="1" customFormat="1" ht="16.5" customHeight="1">
      <c r="D4" s="2"/>
      <c r="H4" s="661" t="s">
        <v>227</v>
      </c>
      <c r="I4" s="661"/>
      <c r="J4" s="661"/>
      <c r="K4" s="661"/>
    </row>
    <row r="5" spans="4:11" s="1" customFormat="1" ht="16.5" customHeight="1">
      <c r="D5" s="2"/>
      <c r="H5" s="661" t="s">
        <v>228</v>
      </c>
      <c r="I5" s="661"/>
      <c r="J5" s="661"/>
      <c r="K5" s="661"/>
    </row>
    <row r="6" spans="4:11" s="1" customFormat="1" ht="14.25" customHeight="1">
      <c r="D6" s="2"/>
      <c r="H6" s="661" t="s">
        <v>229</v>
      </c>
      <c r="I6" s="661"/>
      <c r="J6" s="661"/>
      <c r="K6" s="661"/>
    </row>
    <row r="7" spans="1:15" ht="15.75">
      <c r="A7" s="682" t="s">
        <v>43</v>
      </c>
      <c r="B7" s="682"/>
      <c r="C7" s="682"/>
      <c r="D7" s="682"/>
      <c r="E7" s="682"/>
      <c r="F7" s="682"/>
      <c r="G7" s="682"/>
      <c r="H7" s="682"/>
      <c r="I7" s="682"/>
      <c r="J7" s="682"/>
      <c r="K7" s="682"/>
      <c r="L7" s="682"/>
      <c r="O7" s="35" t="s">
        <v>44</v>
      </c>
    </row>
    <row r="8" spans="1:12" ht="22.5" customHeight="1">
      <c r="A8" s="679"/>
      <c r="B8" s="679"/>
      <c r="C8" s="679"/>
      <c r="D8" s="679"/>
      <c r="E8" s="679"/>
      <c r="F8" s="679"/>
      <c r="G8" s="679"/>
      <c r="H8" s="679"/>
      <c r="I8" s="679"/>
      <c r="J8" s="679"/>
      <c r="K8" s="679"/>
      <c r="L8" s="679"/>
    </row>
    <row r="9" spans="1:12" ht="27" customHeight="1">
      <c r="A9" s="680" t="s">
        <v>426</v>
      </c>
      <c r="B9" s="680"/>
      <c r="C9" s="680"/>
      <c r="D9" s="680"/>
      <c r="E9" s="680"/>
      <c r="F9" s="680"/>
      <c r="G9" s="680"/>
      <c r="H9" s="680"/>
      <c r="I9" s="680"/>
      <c r="J9" s="680"/>
      <c r="K9" s="680"/>
      <c r="L9" s="680"/>
    </row>
    <row r="10" ht="12.75">
      <c r="A10" s="36"/>
    </row>
    <row r="11" spans="1:15" ht="17.25" customHeight="1">
      <c r="A11" s="678" t="s">
        <v>0</v>
      </c>
      <c r="B11" s="678" t="s">
        <v>1</v>
      </c>
      <c r="C11" s="678" t="s">
        <v>2</v>
      </c>
      <c r="D11" s="678" t="s">
        <v>3</v>
      </c>
      <c r="E11" s="678"/>
      <c r="F11" s="678"/>
      <c r="G11" s="678"/>
      <c r="H11" s="678"/>
      <c r="I11" s="678"/>
      <c r="J11" s="678"/>
      <c r="K11" s="678"/>
      <c r="L11" s="678"/>
      <c r="M11" s="678"/>
      <c r="N11" s="678"/>
      <c r="O11" s="678"/>
    </row>
    <row r="12" spans="1:15" ht="14.25" customHeight="1">
      <c r="A12" s="678"/>
      <c r="B12" s="678"/>
      <c r="C12" s="678"/>
      <c r="D12" s="678" t="s">
        <v>4</v>
      </c>
      <c r="E12" s="678" t="s">
        <v>5</v>
      </c>
      <c r="F12" s="678"/>
      <c r="G12" s="678"/>
      <c r="H12" s="678"/>
      <c r="I12" s="678"/>
      <c r="J12" s="678"/>
      <c r="K12" s="678"/>
      <c r="L12" s="678"/>
      <c r="M12" s="678"/>
      <c r="N12" s="678"/>
      <c r="O12" s="678"/>
    </row>
    <row r="13" spans="1:15" ht="29.25" customHeight="1">
      <c r="A13" s="678"/>
      <c r="B13" s="678"/>
      <c r="C13" s="678"/>
      <c r="D13" s="678"/>
      <c r="E13" s="678" t="s">
        <v>16</v>
      </c>
      <c r="F13" s="678"/>
      <c r="G13" s="678"/>
      <c r="H13" s="678" t="s">
        <v>19</v>
      </c>
      <c r="I13" s="678"/>
      <c r="J13" s="678"/>
      <c r="K13" s="678" t="s">
        <v>20</v>
      </c>
      <c r="L13" s="678"/>
      <c r="M13" s="678"/>
      <c r="N13" s="678"/>
      <c r="O13" s="678"/>
    </row>
    <row r="14" spans="1:15" ht="37.5" customHeight="1">
      <c r="A14" s="678"/>
      <c r="B14" s="678"/>
      <c r="C14" s="678"/>
      <c r="D14" s="678"/>
      <c r="E14" s="37" t="s">
        <v>21</v>
      </c>
      <c r="F14" s="37" t="s">
        <v>17</v>
      </c>
      <c r="G14" s="37" t="s">
        <v>18</v>
      </c>
      <c r="H14" s="37" t="s">
        <v>21</v>
      </c>
      <c r="I14" s="37" t="s">
        <v>17</v>
      </c>
      <c r="J14" s="37" t="s">
        <v>18</v>
      </c>
      <c r="K14" s="37" t="s">
        <v>21</v>
      </c>
      <c r="L14" s="37" t="s">
        <v>22</v>
      </c>
      <c r="M14" s="37" t="s">
        <v>23</v>
      </c>
      <c r="N14" s="37" t="s">
        <v>24</v>
      </c>
      <c r="O14" s="37" t="s">
        <v>15</v>
      </c>
    </row>
    <row r="15" spans="1:15" ht="21" customHeight="1">
      <c r="A15" s="37">
        <v>1</v>
      </c>
      <c r="B15" s="37">
        <v>2</v>
      </c>
      <c r="C15" s="37"/>
      <c r="D15" s="37">
        <v>4</v>
      </c>
      <c r="E15" s="37">
        <v>5</v>
      </c>
      <c r="F15" s="37">
        <v>6</v>
      </c>
      <c r="G15" s="37">
        <v>7</v>
      </c>
      <c r="H15" s="37">
        <v>8</v>
      </c>
      <c r="I15" s="37">
        <v>9</v>
      </c>
      <c r="J15" s="37">
        <v>10</v>
      </c>
      <c r="K15" s="37">
        <v>11</v>
      </c>
      <c r="L15" s="37">
        <v>12</v>
      </c>
      <c r="M15" s="37">
        <v>13</v>
      </c>
      <c r="N15" s="37">
        <v>14</v>
      </c>
      <c r="O15" s="37">
        <v>15</v>
      </c>
    </row>
    <row r="16" spans="1:15" s="38" customFormat="1" ht="30.75" customHeight="1">
      <c r="A16" s="48" t="s">
        <v>6</v>
      </c>
      <c r="B16" s="49">
        <v>100</v>
      </c>
      <c r="C16" s="49" t="s">
        <v>7</v>
      </c>
      <c r="D16" s="50">
        <f aca="true" t="shared" si="0" ref="D16:J16">D17+D20+D21+D22+D23+D24</f>
        <v>58855195.51</v>
      </c>
      <c r="E16" s="50">
        <f t="shared" si="0"/>
        <v>55893699.18</v>
      </c>
      <c r="F16" s="50">
        <f t="shared" si="0"/>
        <v>52580368</v>
      </c>
      <c r="G16" s="50">
        <f t="shared" si="0"/>
        <v>3313331.18</v>
      </c>
      <c r="H16" s="50">
        <f t="shared" si="0"/>
        <v>1777546.33</v>
      </c>
      <c r="I16" s="50">
        <f t="shared" si="0"/>
        <v>1349380</v>
      </c>
      <c r="J16" s="50">
        <f t="shared" si="0"/>
        <v>428166.33</v>
      </c>
      <c r="K16" s="50">
        <f>L16+M16+N16+O16</f>
        <v>1183950</v>
      </c>
      <c r="L16" s="50">
        <f>L17+L20+L21+L22+L23+L24</f>
        <v>421250</v>
      </c>
      <c r="M16" s="55">
        <f>M17+M20+M21+M22+M23+M24</f>
        <v>762700</v>
      </c>
      <c r="N16" s="55">
        <f>N17+N20+N21+N22+N23+N24</f>
        <v>0</v>
      </c>
      <c r="O16" s="55">
        <f>O17+O20+O21+O22+O23+O24</f>
        <v>0</v>
      </c>
    </row>
    <row r="17" spans="1:15" s="43" customFormat="1" ht="21" customHeight="1">
      <c r="A17" s="39" t="s">
        <v>8</v>
      </c>
      <c r="B17" s="40">
        <v>110</v>
      </c>
      <c r="C17" s="40"/>
      <c r="D17" s="41">
        <f>E17+H17+K17</f>
        <v>421250</v>
      </c>
      <c r="E17" s="56">
        <f>E18+E19</f>
        <v>0</v>
      </c>
      <c r="F17" s="56">
        <f aca="true" t="shared" si="1" ref="F17:O17">F18+F19</f>
        <v>0</v>
      </c>
      <c r="G17" s="56">
        <f t="shared" si="1"/>
        <v>0</v>
      </c>
      <c r="H17" s="56">
        <f>I17+J17</f>
        <v>0</v>
      </c>
      <c r="I17" s="56">
        <f t="shared" si="1"/>
        <v>0</v>
      </c>
      <c r="J17" s="56">
        <f t="shared" si="1"/>
        <v>0</v>
      </c>
      <c r="K17" s="56">
        <f>SUM(L17:O17)</f>
        <v>421250</v>
      </c>
      <c r="L17" s="56">
        <f t="shared" si="1"/>
        <v>421250</v>
      </c>
      <c r="M17" s="56">
        <f t="shared" si="1"/>
        <v>0</v>
      </c>
      <c r="N17" s="56">
        <f t="shared" si="1"/>
        <v>0</v>
      </c>
      <c r="O17" s="56">
        <f t="shared" si="1"/>
        <v>0</v>
      </c>
    </row>
    <row r="18" spans="1:15" s="43" customFormat="1" ht="12.75">
      <c r="A18" s="39" t="s">
        <v>25</v>
      </c>
      <c r="B18" s="40"/>
      <c r="C18" s="40"/>
      <c r="D18" s="41">
        <f aca="true" t="shared" si="2" ref="D18:D31">E18+H18+K18</f>
        <v>421250</v>
      </c>
      <c r="E18" s="56">
        <f aca="true" t="shared" si="3" ref="E18:E24">F18+G18</f>
        <v>0</v>
      </c>
      <c r="F18" s="44"/>
      <c r="G18" s="44"/>
      <c r="H18" s="56">
        <f aca="true" t="shared" si="4" ref="H18:H24">I18+J18</f>
        <v>0</v>
      </c>
      <c r="I18" s="44"/>
      <c r="J18" s="44"/>
      <c r="K18" s="56">
        <f aca="true" t="shared" si="5" ref="K18:K24">SUM(L18:O18)</f>
        <v>421250</v>
      </c>
      <c r="L18" s="44">
        <v>421250</v>
      </c>
      <c r="M18" s="57"/>
      <c r="N18" s="57"/>
      <c r="O18" s="57"/>
    </row>
    <row r="19" spans="1:15" s="43" customFormat="1" ht="21" customHeight="1">
      <c r="A19" s="39" t="s">
        <v>26</v>
      </c>
      <c r="B19" s="40"/>
      <c r="C19" s="40"/>
      <c r="D19" s="41">
        <f t="shared" si="2"/>
        <v>0</v>
      </c>
      <c r="E19" s="56">
        <f t="shared" si="3"/>
        <v>0</v>
      </c>
      <c r="F19" s="44"/>
      <c r="G19" s="44"/>
      <c r="H19" s="56">
        <f t="shared" si="4"/>
        <v>0</v>
      </c>
      <c r="I19" s="44"/>
      <c r="J19" s="44"/>
      <c r="K19" s="56">
        <f t="shared" si="5"/>
        <v>0</v>
      </c>
      <c r="L19" s="44"/>
      <c r="M19" s="57"/>
      <c r="N19" s="57"/>
      <c r="O19" s="57"/>
    </row>
    <row r="20" spans="1:15" s="43" customFormat="1" ht="30" customHeight="1">
      <c r="A20" s="39" t="s">
        <v>9</v>
      </c>
      <c r="B20" s="40">
        <v>120</v>
      </c>
      <c r="C20" s="40"/>
      <c r="D20" s="41">
        <f t="shared" si="2"/>
        <v>56656399.18</v>
      </c>
      <c r="E20" s="56">
        <f t="shared" si="3"/>
        <v>55893699.18</v>
      </c>
      <c r="F20" s="42">
        <v>52580368</v>
      </c>
      <c r="G20" s="42">
        <v>3313331.18</v>
      </c>
      <c r="H20" s="56">
        <f t="shared" si="4"/>
        <v>0</v>
      </c>
      <c r="I20" s="42"/>
      <c r="J20" s="42"/>
      <c r="K20" s="56">
        <f t="shared" si="5"/>
        <v>762700</v>
      </c>
      <c r="L20" s="42"/>
      <c r="M20" s="42">
        <v>762700</v>
      </c>
      <c r="N20" s="42"/>
      <c r="O20" s="42"/>
    </row>
    <row r="21" spans="1:15" s="43" customFormat="1" ht="25.5">
      <c r="A21" s="39" t="s">
        <v>10</v>
      </c>
      <c r="B21" s="40">
        <v>130</v>
      </c>
      <c r="C21" s="40"/>
      <c r="D21" s="41">
        <f t="shared" si="2"/>
        <v>0</v>
      </c>
      <c r="E21" s="56">
        <f t="shared" si="3"/>
        <v>0</v>
      </c>
      <c r="F21" s="44"/>
      <c r="G21" s="44"/>
      <c r="H21" s="56">
        <f t="shared" si="4"/>
        <v>0</v>
      </c>
      <c r="I21" s="44"/>
      <c r="J21" s="44"/>
      <c r="K21" s="56">
        <f t="shared" si="5"/>
        <v>0</v>
      </c>
      <c r="L21" s="44"/>
      <c r="M21" s="57"/>
      <c r="N21" s="57"/>
      <c r="O21" s="57"/>
    </row>
    <row r="22" spans="1:15" ht="25.5">
      <c r="A22" s="45" t="s">
        <v>11</v>
      </c>
      <c r="B22" s="46">
        <v>150</v>
      </c>
      <c r="C22" s="40"/>
      <c r="D22" s="41">
        <f t="shared" si="2"/>
        <v>1777546.33</v>
      </c>
      <c r="E22" s="56">
        <f t="shared" si="3"/>
        <v>0</v>
      </c>
      <c r="F22" s="58"/>
      <c r="G22" s="58"/>
      <c r="H22" s="56">
        <f t="shared" si="4"/>
        <v>1777546.33</v>
      </c>
      <c r="I22" s="59">
        <v>1349380</v>
      </c>
      <c r="J22" s="59">
        <v>428166.33</v>
      </c>
      <c r="K22" s="56">
        <f t="shared" si="5"/>
        <v>0</v>
      </c>
      <c r="L22" s="58"/>
      <c r="M22" s="60"/>
      <c r="N22" s="60"/>
      <c r="O22" s="60"/>
    </row>
    <row r="23" spans="1:15" ht="18.75" customHeight="1">
      <c r="A23" s="45" t="s">
        <v>12</v>
      </c>
      <c r="B23" s="46">
        <v>160</v>
      </c>
      <c r="C23" s="40"/>
      <c r="D23" s="41">
        <f t="shared" si="2"/>
        <v>0</v>
      </c>
      <c r="E23" s="56">
        <f t="shared" si="3"/>
        <v>0</v>
      </c>
      <c r="F23" s="58"/>
      <c r="G23" s="58"/>
      <c r="H23" s="56">
        <f t="shared" si="4"/>
        <v>0</v>
      </c>
      <c r="I23" s="58"/>
      <c r="J23" s="58"/>
      <c r="K23" s="56">
        <f t="shared" si="5"/>
        <v>0</v>
      </c>
      <c r="L23" s="59"/>
      <c r="M23" s="60"/>
      <c r="N23" s="60"/>
      <c r="O23" s="60"/>
    </row>
    <row r="24" spans="1:15" ht="12.75">
      <c r="A24" s="45" t="s">
        <v>13</v>
      </c>
      <c r="B24" s="46">
        <v>180</v>
      </c>
      <c r="C24" s="40" t="s">
        <v>7</v>
      </c>
      <c r="D24" s="41">
        <f t="shared" si="2"/>
        <v>0</v>
      </c>
      <c r="E24" s="56">
        <f t="shared" si="3"/>
        <v>0</v>
      </c>
      <c r="F24" s="58"/>
      <c r="G24" s="58"/>
      <c r="H24" s="56">
        <f t="shared" si="4"/>
        <v>0</v>
      </c>
      <c r="I24" s="58"/>
      <c r="J24" s="58"/>
      <c r="K24" s="56">
        <f t="shared" si="5"/>
        <v>0</v>
      </c>
      <c r="L24" s="58"/>
      <c r="M24" s="60"/>
      <c r="N24" s="60"/>
      <c r="O24" s="60"/>
    </row>
    <row r="25" spans="1:15" s="43" customFormat="1" ht="8.25" customHeight="1">
      <c r="A25" s="39"/>
      <c r="B25" s="47"/>
      <c r="C25" s="40"/>
      <c r="D25" s="42"/>
      <c r="E25" s="42"/>
      <c r="F25" s="42"/>
      <c r="G25" s="42"/>
      <c r="H25" s="42"/>
      <c r="I25" s="42"/>
      <c r="J25" s="42"/>
      <c r="K25" s="42"/>
      <c r="L25" s="42"/>
      <c r="M25" s="57"/>
      <c r="N25" s="57"/>
      <c r="O25" s="57"/>
    </row>
    <row r="26" spans="1:15" s="38" customFormat="1" ht="30.75" customHeight="1">
      <c r="A26" s="48" t="s">
        <v>14</v>
      </c>
      <c r="B26" s="49">
        <v>200</v>
      </c>
      <c r="C26" s="49" t="s">
        <v>7</v>
      </c>
      <c r="D26" s="50">
        <f>E26+H26+K26</f>
        <v>59233549.51</v>
      </c>
      <c r="E26" s="50">
        <f aca="true" t="shared" si="6" ref="E26:O26">E27+E32+E40+E43+E44+E45+E46</f>
        <v>55893699.18</v>
      </c>
      <c r="F26" s="50">
        <f>F27+F32+F40+F43+F44+F45+F46</f>
        <v>52580368</v>
      </c>
      <c r="G26" s="50">
        <f t="shared" si="6"/>
        <v>3313331.1799999997</v>
      </c>
      <c r="H26" s="50">
        <f t="shared" si="6"/>
        <v>2155900.33</v>
      </c>
      <c r="I26" s="50">
        <f t="shared" si="6"/>
        <v>1501222</v>
      </c>
      <c r="J26" s="50">
        <f t="shared" si="6"/>
        <v>654678.3300000001</v>
      </c>
      <c r="K26" s="50">
        <f t="shared" si="6"/>
        <v>1183950</v>
      </c>
      <c r="L26" s="50">
        <f t="shared" si="6"/>
        <v>421250</v>
      </c>
      <c r="M26" s="50">
        <f t="shared" si="6"/>
        <v>762700</v>
      </c>
      <c r="N26" s="50">
        <f t="shared" si="6"/>
        <v>0</v>
      </c>
      <c r="O26" s="50">
        <f t="shared" si="6"/>
        <v>0</v>
      </c>
    </row>
    <row r="27" spans="1:15" s="51" customFormat="1" ht="27">
      <c r="A27" s="61" t="s">
        <v>27</v>
      </c>
      <c r="B27" s="62">
        <v>210</v>
      </c>
      <c r="C27" s="62"/>
      <c r="D27" s="63">
        <f t="shared" si="2"/>
        <v>51328018.65</v>
      </c>
      <c r="E27" s="56">
        <f aca="true" t="shared" si="7" ref="E27:E45">F27+G27</f>
        <v>51012568</v>
      </c>
      <c r="F27" s="64">
        <f>F28+F29+F31</f>
        <v>51012568</v>
      </c>
      <c r="G27" s="64">
        <f>G28+G29+G31</f>
        <v>0</v>
      </c>
      <c r="H27" s="56">
        <f aca="true" t="shared" si="8" ref="H27:H45">I27+J27</f>
        <v>160450.65000000002</v>
      </c>
      <c r="I27" s="64">
        <f>I28+I29+I31</f>
        <v>0</v>
      </c>
      <c r="J27" s="64">
        <f>J28+J29+J31</f>
        <v>160450.65000000002</v>
      </c>
      <c r="K27" s="56">
        <f aca="true" t="shared" si="9" ref="K27:K45">SUM(L27:O27)</f>
        <v>155000</v>
      </c>
      <c r="L27" s="64">
        <f>L28+L29+L31</f>
        <v>0</v>
      </c>
      <c r="M27" s="64">
        <f>M28+M29+M31</f>
        <v>155000</v>
      </c>
      <c r="N27" s="64">
        <f>N28+N29+N31</f>
        <v>0</v>
      </c>
      <c r="O27" s="64">
        <f>O28+O29+O31</f>
        <v>0</v>
      </c>
    </row>
    <row r="28" spans="1:15" ht="21.75" customHeight="1">
      <c r="A28" s="45" t="s">
        <v>28</v>
      </c>
      <c r="B28" s="46">
        <v>211</v>
      </c>
      <c r="C28" s="46" t="s">
        <v>42</v>
      </c>
      <c r="D28" s="41">
        <f t="shared" si="2"/>
        <v>39458393.74</v>
      </c>
      <c r="E28" s="56">
        <f t="shared" si="7"/>
        <v>39180159.75</v>
      </c>
      <c r="F28" s="54">
        <v>39180159.75</v>
      </c>
      <c r="G28" s="54"/>
      <c r="H28" s="56">
        <f t="shared" si="8"/>
        <v>123233.99</v>
      </c>
      <c r="I28" s="54"/>
      <c r="J28" s="54">
        <v>123233.99</v>
      </c>
      <c r="K28" s="56">
        <f t="shared" si="9"/>
        <v>155000</v>
      </c>
      <c r="L28" s="54"/>
      <c r="M28" s="54">
        <v>155000</v>
      </c>
      <c r="N28" s="54"/>
      <c r="O28" s="54"/>
    </row>
    <row r="29" spans="1:15" s="53" customFormat="1" ht="26.25" customHeight="1">
      <c r="A29" s="45" t="s">
        <v>39</v>
      </c>
      <c r="B29" s="46" t="s">
        <v>230</v>
      </c>
      <c r="C29" s="52"/>
      <c r="D29" s="65">
        <f t="shared" si="2"/>
        <v>0</v>
      </c>
      <c r="E29" s="56">
        <f t="shared" si="7"/>
        <v>0</v>
      </c>
      <c r="F29" s="66"/>
      <c r="G29" s="66"/>
      <c r="H29" s="56">
        <f t="shared" si="8"/>
        <v>0</v>
      </c>
      <c r="I29" s="66"/>
      <c r="J29" s="66"/>
      <c r="K29" s="56">
        <f t="shared" si="9"/>
        <v>0</v>
      </c>
      <c r="L29" s="66"/>
      <c r="M29" s="66"/>
      <c r="N29" s="66"/>
      <c r="O29" s="66"/>
    </row>
    <row r="30" spans="1:15" ht="51">
      <c r="A30" s="67" t="s">
        <v>29</v>
      </c>
      <c r="B30" s="46"/>
      <c r="C30" s="46"/>
      <c r="D30" s="41">
        <f t="shared" si="2"/>
        <v>0</v>
      </c>
      <c r="E30" s="56">
        <f t="shared" si="7"/>
        <v>0</v>
      </c>
      <c r="F30" s="59"/>
      <c r="G30" s="59"/>
      <c r="H30" s="56">
        <f t="shared" si="8"/>
        <v>0</v>
      </c>
      <c r="I30" s="59"/>
      <c r="J30" s="59"/>
      <c r="K30" s="56">
        <f t="shared" si="9"/>
        <v>0</v>
      </c>
      <c r="L30" s="59"/>
      <c r="M30" s="60"/>
      <c r="N30" s="60"/>
      <c r="O30" s="60"/>
    </row>
    <row r="31" spans="1:15" s="53" customFormat="1" ht="25.5">
      <c r="A31" s="67" t="s">
        <v>30</v>
      </c>
      <c r="B31" s="46">
        <v>213</v>
      </c>
      <c r="C31" s="52" t="s">
        <v>42</v>
      </c>
      <c r="D31" s="65">
        <f t="shared" si="2"/>
        <v>11869624.91</v>
      </c>
      <c r="E31" s="56">
        <f t="shared" si="7"/>
        <v>11832408.25</v>
      </c>
      <c r="F31" s="66">
        <v>11832408.25</v>
      </c>
      <c r="G31" s="66"/>
      <c r="H31" s="56">
        <f t="shared" si="8"/>
        <v>37216.66</v>
      </c>
      <c r="I31" s="66"/>
      <c r="J31" s="66">
        <v>37216.66</v>
      </c>
      <c r="K31" s="56">
        <f t="shared" si="9"/>
        <v>0</v>
      </c>
      <c r="L31" s="66"/>
      <c r="M31" s="66"/>
      <c r="N31" s="66"/>
      <c r="O31" s="66"/>
    </row>
    <row r="32" spans="1:15" s="38" customFormat="1" ht="28.5" customHeight="1">
      <c r="A32" s="61" t="s">
        <v>31</v>
      </c>
      <c r="B32" s="68">
        <v>220</v>
      </c>
      <c r="C32" s="68" t="s">
        <v>42</v>
      </c>
      <c r="D32" s="69">
        <f>SUM(D33:D39)</f>
        <v>5601844.09</v>
      </c>
      <c r="E32" s="69">
        <f>SUM(E33:E39)</f>
        <v>3088494.4099999997</v>
      </c>
      <c r="F32" s="69">
        <f>SUM(F33:F39)</f>
        <v>58000</v>
      </c>
      <c r="G32" s="69">
        <f aca="true" t="shared" si="10" ref="G32:O32">SUM(G33:G39)</f>
        <v>3030494.4099999997</v>
      </c>
      <c r="H32" s="69">
        <f t="shared" si="10"/>
        <v>1995449.68</v>
      </c>
      <c r="I32" s="69">
        <f t="shared" si="10"/>
        <v>1501222</v>
      </c>
      <c r="J32" s="69">
        <f t="shared" si="10"/>
        <v>494227.68</v>
      </c>
      <c r="K32" s="69">
        <f t="shared" si="10"/>
        <v>517900</v>
      </c>
      <c r="L32" s="69">
        <f t="shared" si="10"/>
        <v>33000</v>
      </c>
      <c r="M32" s="69">
        <f t="shared" si="10"/>
        <v>484900</v>
      </c>
      <c r="N32" s="69">
        <f t="shared" si="10"/>
        <v>0</v>
      </c>
      <c r="O32" s="69">
        <f t="shared" si="10"/>
        <v>0</v>
      </c>
    </row>
    <row r="33" spans="1:15" ht="12.75">
      <c r="A33" s="45" t="s">
        <v>32</v>
      </c>
      <c r="B33" s="46">
        <v>221</v>
      </c>
      <c r="C33" s="46" t="s">
        <v>42</v>
      </c>
      <c r="D33" s="54">
        <f>E33+H33+K33</f>
        <v>90166.95999999999</v>
      </c>
      <c r="E33" s="56">
        <f t="shared" si="7"/>
        <v>90166.95999999999</v>
      </c>
      <c r="F33" s="54">
        <v>58000</v>
      </c>
      <c r="G33" s="54">
        <v>32166.96</v>
      </c>
      <c r="H33" s="56">
        <f t="shared" si="8"/>
        <v>0</v>
      </c>
      <c r="I33" s="54"/>
      <c r="J33" s="54"/>
      <c r="K33" s="56">
        <f t="shared" si="9"/>
        <v>0</v>
      </c>
      <c r="L33" s="54"/>
      <c r="M33" s="54"/>
      <c r="N33" s="54"/>
      <c r="O33" s="54"/>
    </row>
    <row r="34" spans="1:15" ht="12.75">
      <c r="A34" s="45" t="s">
        <v>33</v>
      </c>
      <c r="B34" s="46">
        <v>222</v>
      </c>
      <c r="C34" s="46"/>
      <c r="D34" s="54">
        <f aca="true" t="shared" si="11" ref="D34:D39">E34+H34+K34</f>
        <v>1210.68</v>
      </c>
      <c r="E34" s="56">
        <f t="shared" si="7"/>
        <v>1210.68</v>
      </c>
      <c r="F34" s="54"/>
      <c r="G34" s="54">
        <v>1210.68</v>
      </c>
      <c r="H34" s="56">
        <f t="shared" si="8"/>
        <v>0</v>
      </c>
      <c r="I34" s="54"/>
      <c r="J34" s="54"/>
      <c r="K34" s="56">
        <f t="shared" si="9"/>
        <v>0</v>
      </c>
      <c r="L34" s="54"/>
      <c r="M34" s="54"/>
      <c r="N34" s="54"/>
      <c r="O34" s="54"/>
    </row>
    <row r="35" spans="1:15" ht="12.75">
      <c r="A35" s="45" t="s">
        <v>34</v>
      </c>
      <c r="B35" s="46">
        <v>223</v>
      </c>
      <c r="C35" s="46" t="s">
        <v>42</v>
      </c>
      <c r="D35" s="54">
        <f t="shared" si="11"/>
        <v>2751541.11</v>
      </c>
      <c r="E35" s="56">
        <f t="shared" si="7"/>
        <v>2369541.11</v>
      </c>
      <c r="F35" s="54"/>
      <c r="G35" s="54">
        <v>2369541.11</v>
      </c>
      <c r="H35" s="56">
        <f t="shared" si="8"/>
        <v>0</v>
      </c>
      <c r="I35" s="54"/>
      <c r="J35" s="54"/>
      <c r="K35" s="56">
        <f t="shared" si="9"/>
        <v>382000</v>
      </c>
      <c r="L35" s="54"/>
      <c r="M35" s="54">
        <v>382000</v>
      </c>
      <c r="N35" s="54"/>
      <c r="O35" s="54"/>
    </row>
    <row r="36" spans="1:15" ht="25.5">
      <c r="A36" s="45" t="s">
        <v>40</v>
      </c>
      <c r="B36" s="46">
        <v>224</v>
      </c>
      <c r="C36" s="46"/>
      <c r="D36" s="54">
        <f t="shared" si="11"/>
        <v>0</v>
      </c>
      <c r="E36" s="56">
        <f t="shared" si="7"/>
        <v>0</v>
      </c>
      <c r="F36" s="54"/>
      <c r="G36" s="54"/>
      <c r="H36" s="56">
        <f t="shared" si="8"/>
        <v>0</v>
      </c>
      <c r="I36" s="54"/>
      <c r="J36" s="54"/>
      <c r="K36" s="56">
        <f t="shared" si="9"/>
        <v>0</v>
      </c>
      <c r="L36" s="54"/>
      <c r="M36" s="54"/>
      <c r="N36" s="54"/>
      <c r="O36" s="54"/>
    </row>
    <row r="37" spans="1:15" ht="29.25" customHeight="1">
      <c r="A37" s="45" t="s">
        <v>35</v>
      </c>
      <c r="B37" s="46">
        <v>225</v>
      </c>
      <c r="C37" s="46" t="s">
        <v>42</v>
      </c>
      <c r="D37" s="54">
        <f t="shared" si="11"/>
        <v>415245.26</v>
      </c>
      <c r="E37" s="56">
        <f t="shared" si="7"/>
        <v>375245.26</v>
      </c>
      <c r="F37" s="54"/>
      <c r="G37" s="54">
        <v>375245.26</v>
      </c>
      <c r="H37" s="56">
        <f t="shared" si="8"/>
        <v>15000</v>
      </c>
      <c r="I37" s="54"/>
      <c r="J37" s="54">
        <v>15000</v>
      </c>
      <c r="K37" s="56">
        <f t="shared" si="9"/>
        <v>25000</v>
      </c>
      <c r="L37" s="54">
        <v>4500</v>
      </c>
      <c r="M37" s="54">
        <v>20500</v>
      </c>
      <c r="N37" s="54"/>
      <c r="O37" s="54"/>
    </row>
    <row r="38" spans="1:15" ht="12.75">
      <c r="A38" s="45" t="s">
        <v>41</v>
      </c>
      <c r="B38" s="46">
        <v>226</v>
      </c>
      <c r="C38" s="46" t="s">
        <v>42</v>
      </c>
      <c r="D38" s="54">
        <f t="shared" si="11"/>
        <v>2343680.08</v>
      </c>
      <c r="E38" s="56">
        <f t="shared" si="7"/>
        <v>252330.4</v>
      </c>
      <c r="F38" s="54"/>
      <c r="G38" s="54">
        <v>252330.4</v>
      </c>
      <c r="H38" s="56">
        <f t="shared" si="8"/>
        <v>1980449.68</v>
      </c>
      <c r="I38" s="54">
        <v>1501222</v>
      </c>
      <c r="J38" s="54">
        <v>479227.68</v>
      </c>
      <c r="K38" s="56">
        <f t="shared" si="9"/>
        <v>110900</v>
      </c>
      <c r="L38" s="54">
        <v>28500</v>
      </c>
      <c r="M38" s="54">
        <v>82400</v>
      </c>
      <c r="N38" s="54"/>
      <c r="O38" s="54"/>
    </row>
    <row r="39" spans="1:15" ht="12.75">
      <c r="A39" s="45" t="s">
        <v>234</v>
      </c>
      <c r="B39" s="46">
        <v>227</v>
      </c>
      <c r="C39" s="46" t="s">
        <v>42</v>
      </c>
      <c r="D39" s="54">
        <f t="shared" si="11"/>
        <v>0</v>
      </c>
      <c r="E39" s="56">
        <f>F39+G39</f>
        <v>0</v>
      </c>
      <c r="F39" s="54"/>
      <c r="G39" s="54"/>
      <c r="H39" s="56">
        <f>I39+J39</f>
        <v>0</v>
      </c>
      <c r="I39" s="54"/>
      <c r="J39" s="54"/>
      <c r="K39" s="56">
        <f>SUM(L39:O39)</f>
        <v>0</v>
      </c>
      <c r="L39" s="54"/>
      <c r="M39" s="54"/>
      <c r="N39" s="54"/>
      <c r="O39" s="54"/>
    </row>
    <row r="40" spans="1:15" ht="40.5">
      <c r="A40" s="61" t="s">
        <v>233</v>
      </c>
      <c r="B40" s="70">
        <v>260</v>
      </c>
      <c r="C40" s="71"/>
      <c r="D40" s="56">
        <f>E40+H40+K40</f>
        <v>70100</v>
      </c>
      <c r="E40" s="56">
        <f>E41+E42</f>
        <v>70100</v>
      </c>
      <c r="F40" s="56">
        <f>F41+F42</f>
        <v>70100</v>
      </c>
      <c r="G40" s="56">
        <f aca="true" t="shared" si="12" ref="G40:O40">G41+G42</f>
        <v>0</v>
      </c>
      <c r="H40" s="56">
        <f t="shared" si="12"/>
        <v>0</v>
      </c>
      <c r="I40" s="56">
        <f t="shared" si="12"/>
        <v>0</v>
      </c>
      <c r="J40" s="56">
        <f t="shared" si="12"/>
        <v>0</v>
      </c>
      <c r="K40" s="56">
        <f t="shared" si="12"/>
        <v>0</v>
      </c>
      <c r="L40" s="56">
        <f t="shared" si="12"/>
        <v>0</v>
      </c>
      <c r="M40" s="56">
        <f t="shared" si="12"/>
        <v>0</v>
      </c>
      <c r="N40" s="56">
        <f t="shared" si="12"/>
        <v>0</v>
      </c>
      <c r="O40" s="56">
        <f t="shared" si="12"/>
        <v>0</v>
      </c>
    </row>
    <row r="41" spans="1:15" ht="25.5">
      <c r="A41" s="67" t="s">
        <v>235</v>
      </c>
      <c r="B41" s="46"/>
      <c r="C41" s="46"/>
      <c r="D41" s="59">
        <f>E41+H41+K41</f>
        <v>2700</v>
      </c>
      <c r="E41" s="56">
        <f>F41+G41</f>
        <v>2700</v>
      </c>
      <c r="F41" s="59">
        <v>2700</v>
      </c>
      <c r="G41" s="59"/>
      <c r="H41" s="56">
        <f>I41+J41</f>
        <v>0</v>
      </c>
      <c r="I41" s="59"/>
      <c r="J41" s="59"/>
      <c r="K41" s="56">
        <f>SUM(L41:O41)</f>
        <v>0</v>
      </c>
      <c r="L41" s="59"/>
      <c r="M41" s="60"/>
      <c r="N41" s="60"/>
      <c r="O41" s="60"/>
    </row>
    <row r="42" spans="1:15" ht="25.5">
      <c r="A42" s="67" t="s">
        <v>236</v>
      </c>
      <c r="B42" s="46"/>
      <c r="C42" s="46"/>
      <c r="D42" s="59"/>
      <c r="E42" s="56">
        <f>F42+G42</f>
        <v>67400</v>
      </c>
      <c r="F42" s="59">
        <v>67400</v>
      </c>
      <c r="G42" s="59"/>
      <c r="H42" s="56">
        <f>I42+J42</f>
        <v>0</v>
      </c>
      <c r="I42" s="59"/>
      <c r="J42" s="59"/>
      <c r="K42" s="56">
        <f>SUM(L42:O42)</f>
        <v>0</v>
      </c>
      <c r="L42" s="59"/>
      <c r="M42" s="60"/>
      <c r="N42" s="60"/>
      <c r="O42" s="60"/>
    </row>
    <row r="43" spans="1:15" ht="13.5">
      <c r="A43" s="61" t="s">
        <v>36</v>
      </c>
      <c r="B43" s="70">
        <v>290</v>
      </c>
      <c r="C43" s="71" t="s">
        <v>42</v>
      </c>
      <c r="D43" s="56">
        <f>E43+H43+K43</f>
        <v>0</v>
      </c>
      <c r="E43" s="56">
        <f t="shared" si="7"/>
        <v>0</v>
      </c>
      <c r="F43" s="56"/>
      <c r="G43" s="56"/>
      <c r="H43" s="56">
        <f t="shared" si="8"/>
        <v>0</v>
      </c>
      <c r="I43" s="56"/>
      <c r="J43" s="56"/>
      <c r="K43" s="56">
        <f t="shared" si="9"/>
        <v>0</v>
      </c>
      <c r="L43" s="56"/>
      <c r="M43" s="56"/>
      <c r="N43" s="56"/>
      <c r="O43" s="56"/>
    </row>
    <row r="44" spans="1:15" ht="30" customHeight="1">
      <c r="A44" s="61" t="s">
        <v>37</v>
      </c>
      <c r="B44" s="70">
        <v>310</v>
      </c>
      <c r="C44" s="71" t="s">
        <v>42</v>
      </c>
      <c r="D44" s="56">
        <f>E44+H44+K44</f>
        <v>1609300</v>
      </c>
      <c r="E44" s="56">
        <f t="shared" si="7"/>
        <v>1416400</v>
      </c>
      <c r="F44" s="56">
        <v>1416400</v>
      </c>
      <c r="G44" s="56"/>
      <c r="H44" s="56">
        <f t="shared" si="8"/>
        <v>0</v>
      </c>
      <c r="I44" s="56"/>
      <c r="J44" s="56"/>
      <c r="K44" s="56">
        <f t="shared" si="9"/>
        <v>192900</v>
      </c>
      <c r="L44" s="56">
        <v>131800</v>
      </c>
      <c r="M44" s="56">
        <v>61100</v>
      </c>
      <c r="N44" s="56"/>
      <c r="O44" s="56"/>
    </row>
    <row r="45" spans="1:15" ht="41.25" customHeight="1">
      <c r="A45" s="61" t="s">
        <v>38</v>
      </c>
      <c r="B45" s="70">
        <v>340</v>
      </c>
      <c r="C45" s="71" t="s">
        <v>42</v>
      </c>
      <c r="D45" s="56">
        <f>E45+H45+K45</f>
        <v>613086.77</v>
      </c>
      <c r="E45" s="56">
        <f t="shared" si="7"/>
        <v>294936.77</v>
      </c>
      <c r="F45" s="56">
        <v>23300</v>
      </c>
      <c r="G45" s="56">
        <v>271636.77</v>
      </c>
      <c r="H45" s="56">
        <f t="shared" si="8"/>
        <v>0</v>
      </c>
      <c r="I45" s="56"/>
      <c r="J45" s="56"/>
      <c r="K45" s="56">
        <f t="shared" si="9"/>
        <v>318150</v>
      </c>
      <c r="L45" s="56">
        <v>256450</v>
      </c>
      <c r="M45" s="56">
        <v>61700</v>
      </c>
      <c r="N45" s="56"/>
      <c r="O45" s="56"/>
    </row>
    <row r="46" spans="1:15" ht="41.25" customHeight="1">
      <c r="A46" s="61" t="s">
        <v>231</v>
      </c>
      <c r="B46" s="70">
        <v>350</v>
      </c>
      <c r="C46" s="71" t="s">
        <v>42</v>
      </c>
      <c r="D46" s="56">
        <f>E46+H46+K46</f>
        <v>11200</v>
      </c>
      <c r="E46" s="56">
        <f>F46+G46</f>
        <v>11200</v>
      </c>
      <c r="F46" s="56"/>
      <c r="G46" s="56">
        <v>11200</v>
      </c>
      <c r="H46" s="56">
        <f>I46+J46</f>
        <v>0</v>
      </c>
      <c r="I46" s="56"/>
      <c r="J46" s="56"/>
      <c r="K46" s="56">
        <f>SUM(L46:O46)</f>
        <v>0</v>
      </c>
      <c r="L46" s="56"/>
      <c r="M46" s="56"/>
      <c r="N46" s="56"/>
      <c r="O46" s="56"/>
    </row>
    <row r="47" ht="12.75">
      <c r="F47" s="35" t="s">
        <v>367</v>
      </c>
    </row>
    <row r="48" spans="1:6" s="3" customFormat="1" ht="30">
      <c r="A48" s="661" t="s">
        <v>119</v>
      </c>
      <c r="B48" s="661"/>
      <c r="C48" s="661"/>
      <c r="E48" s="3" t="s">
        <v>49</v>
      </c>
      <c r="F48" s="3" t="s">
        <v>50</v>
      </c>
    </row>
    <row r="49" spans="1:6" s="3" customFormat="1" ht="27" customHeight="1">
      <c r="A49" s="661" t="s">
        <v>120</v>
      </c>
      <c r="B49" s="661"/>
      <c r="C49" s="661"/>
      <c r="F49" s="631" t="s">
        <v>395</v>
      </c>
    </row>
    <row r="50" spans="1:7" s="1" customFormat="1" ht="36.75" customHeight="1">
      <c r="A50" s="673"/>
      <c r="B50" s="673"/>
      <c r="C50" s="673"/>
      <c r="D50" s="673"/>
      <c r="E50" s="17" t="s">
        <v>49</v>
      </c>
      <c r="F50" s="667" t="s">
        <v>50</v>
      </c>
      <c r="G50" s="667"/>
    </row>
    <row r="51" spans="1:7" s="20" customFormat="1" ht="15">
      <c r="A51" s="674" t="s">
        <v>74</v>
      </c>
      <c r="B51" s="674"/>
      <c r="C51" s="674"/>
      <c r="D51" s="674"/>
      <c r="E51" s="19"/>
      <c r="F51" s="19"/>
      <c r="G51" s="19"/>
    </row>
    <row r="52" spans="1:7" s="20" customFormat="1" ht="30.75" customHeight="1">
      <c r="A52" s="20" t="s">
        <v>75</v>
      </c>
      <c r="D52" s="21"/>
      <c r="E52" s="21" t="s">
        <v>49</v>
      </c>
      <c r="F52" s="677" t="s">
        <v>50</v>
      </c>
      <c r="G52" s="677"/>
    </row>
  </sheetData>
  <sheetProtection/>
  <protectedRanges>
    <protectedRange password="CE28" sqref="D1:D2 A1:B2" name="Диапазон9_1"/>
    <protectedRange password="CE28" sqref="H2:J2 F1:H1" name="Диапазон9"/>
    <protectedRange password="CE28" sqref="D4:D6 A4:B6" name="Диапазон9_1_1"/>
    <protectedRange password="CE28" sqref="H4:I6" name="Диапазон9_2"/>
  </protectedRanges>
  <mergeCells count="23">
    <mergeCell ref="A11:A14"/>
    <mergeCell ref="B11:B14"/>
    <mergeCell ref="C11:C14"/>
    <mergeCell ref="D11:O11"/>
    <mergeCell ref="D12:D14"/>
    <mergeCell ref="E12:O12"/>
    <mergeCell ref="E13:G13"/>
    <mergeCell ref="A51:D51"/>
    <mergeCell ref="F52:G52"/>
    <mergeCell ref="A48:C48"/>
    <mergeCell ref="A49:C49"/>
    <mergeCell ref="A50:D50"/>
    <mergeCell ref="F50:G50"/>
    <mergeCell ref="H1:I1"/>
    <mergeCell ref="H2:K2"/>
    <mergeCell ref="H13:J13"/>
    <mergeCell ref="K13:O13"/>
    <mergeCell ref="A7:L7"/>
    <mergeCell ref="A8:L8"/>
    <mergeCell ref="H4:K4"/>
    <mergeCell ref="H5:K5"/>
    <mergeCell ref="H6:K6"/>
    <mergeCell ref="A9:L9"/>
  </mergeCells>
  <printOptions/>
  <pageMargins left="0.75" right="0.75" top="0.46" bottom="0.51" header="0.5" footer="0.5"/>
  <pageSetup fitToHeight="2"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theme="0"/>
  </sheetPr>
  <dimension ref="A1:G21"/>
  <sheetViews>
    <sheetView zoomScalePageLayoutView="0" workbookViewId="0" topLeftCell="A5">
      <selection activeCell="A1" sqref="A1:D28"/>
    </sheetView>
  </sheetViews>
  <sheetFormatPr defaultColWidth="9.00390625" defaultRowHeight="12.75"/>
  <cols>
    <col min="1" max="1" width="27.75390625" style="35" customWidth="1"/>
    <col min="2" max="2" width="24.25390625" style="35" customWidth="1"/>
    <col min="3" max="3" width="26.375" style="35" customWidth="1"/>
    <col min="4" max="16384" width="9.125" style="35" customWidth="1"/>
  </cols>
  <sheetData>
    <row r="1" spans="2:4" s="1" customFormat="1" ht="23.25" customHeight="1">
      <c r="B1" s="1" t="s">
        <v>294</v>
      </c>
      <c r="D1" s="2"/>
    </row>
    <row r="2" spans="2:4" s="1" customFormat="1" ht="94.5" customHeight="1">
      <c r="B2" s="661" t="s">
        <v>46</v>
      </c>
      <c r="C2" s="661"/>
      <c r="D2" s="2"/>
    </row>
    <row r="3" ht="12.75">
      <c r="C3" s="35" t="s">
        <v>295</v>
      </c>
    </row>
    <row r="4" spans="1:3" ht="36.75" customHeight="1">
      <c r="A4" s="683" t="s">
        <v>296</v>
      </c>
      <c r="B4" s="683"/>
      <c r="C4" s="683"/>
    </row>
    <row r="5" spans="1:3" ht="26.25" customHeight="1">
      <c r="A5" s="684" t="s">
        <v>297</v>
      </c>
      <c r="B5" s="684"/>
      <c r="C5" s="684"/>
    </row>
    <row r="6" spans="1:3" ht="12.75">
      <c r="A6" s="685" t="s">
        <v>298</v>
      </c>
      <c r="B6" s="685"/>
      <c r="C6" s="685"/>
    </row>
    <row r="7" spans="1:3" ht="12.75">
      <c r="A7" s="681" t="s">
        <v>299</v>
      </c>
      <c r="B7" s="681"/>
      <c r="C7" s="681"/>
    </row>
    <row r="8" spans="1:3" ht="12.75">
      <c r="A8" s="571"/>
      <c r="B8" s="571"/>
      <c r="C8" s="571"/>
    </row>
    <row r="9" spans="1:3" ht="40.5" customHeight="1">
      <c r="A9" s="37" t="s">
        <v>0</v>
      </c>
      <c r="B9" s="37" t="s">
        <v>1</v>
      </c>
      <c r="C9" s="37" t="s">
        <v>300</v>
      </c>
    </row>
    <row r="10" spans="1:3" ht="12.75">
      <c r="A10" s="37">
        <v>1</v>
      </c>
      <c r="B10" s="37">
        <v>2</v>
      </c>
      <c r="C10" s="37">
        <v>3</v>
      </c>
    </row>
    <row r="11" spans="1:3" ht="17.25" customHeight="1">
      <c r="A11" s="45" t="s">
        <v>276</v>
      </c>
      <c r="B11" s="572" t="s">
        <v>301</v>
      </c>
      <c r="C11" s="45"/>
    </row>
    <row r="12" spans="1:3" ht="17.25" customHeight="1">
      <c r="A12" s="45" t="s">
        <v>277</v>
      </c>
      <c r="B12" s="572" t="s">
        <v>302</v>
      </c>
      <c r="C12" s="45"/>
    </row>
    <row r="13" spans="1:3" ht="17.25" customHeight="1">
      <c r="A13" s="45" t="s">
        <v>303</v>
      </c>
      <c r="B13" s="572" t="s">
        <v>304</v>
      </c>
      <c r="C13" s="45"/>
    </row>
    <row r="14" spans="1:3" ht="17.25" customHeight="1">
      <c r="A14" s="45" t="s">
        <v>305</v>
      </c>
      <c r="B14" s="572" t="s">
        <v>306</v>
      </c>
      <c r="C14" s="45"/>
    </row>
    <row r="17" spans="1:3" s="3" customFormat="1" ht="15">
      <c r="A17" s="661" t="s">
        <v>427</v>
      </c>
      <c r="B17" s="661"/>
      <c r="C17" s="661"/>
    </row>
    <row r="18" spans="1:3" s="3" customFormat="1" ht="27" customHeight="1">
      <c r="A18" s="661" t="s">
        <v>429</v>
      </c>
      <c r="B18" s="661"/>
      <c r="C18" s="661"/>
    </row>
    <row r="19" spans="1:7" s="1" customFormat="1" ht="13.5" customHeight="1">
      <c r="A19" s="673"/>
      <c r="B19" s="673"/>
      <c r="C19" s="673"/>
      <c r="D19" s="673"/>
      <c r="E19" s="17"/>
      <c r="F19" s="667"/>
      <c r="G19" s="667"/>
    </row>
    <row r="20" spans="1:7" s="20" customFormat="1" ht="15">
      <c r="A20" s="674" t="s">
        <v>428</v>
      </c>
      <c r="B20" s="674"/>
      <c r="C20" s="674"/>
      <c r="D20" s="674"/>
      <c r="E20" s="573"/>
      <c r="F20" s="573"/>
      <c r="G20" s="573"/>
    </row>
    <row r="21" spans="1:7" s="20" customFormat="1" ht="30.75" customHeight="1">
      <c r="A21" s="20" t="s">
        <v>75</v>
      </c>
      <c r="D21" s="21"/>
      <c r="E21" s="21"/>
      <c r="F21" s="677"/>
      <c r="G21" s="677"/>
    </row>
  </sheetData>
  <sheetProtection/>
  <protectedRanges>
    <protectedRange password="CE28" sqref="D1:D2 A1:A2" name="Диапазон9_1"/>
    <protectedRange password="CE28" sqref="F1:G1 B1:B2 I2" name="Диапазон9"/>
  </protectedRanges>
  <mergeCells count="11">
    <mergeCell ref="A18:C18"/>
    <mergeCell ref="A19:D19"/>
    <mergeCell ref="F19:G19"/>
    <mergeCell ref="A20:D20"/>
    <mergeCell ref="F21:G21"/>
    <mergeCell ref="B2:C2"/>
    <mergeCell ref="A4:C4"/>
    <mergeCell ref="A5:C5"/>
    <mergeCell ref="A6:C6"/>
    <mergeCell ref="A7:C7"/>
    <mergeCell ref="A17:C1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K191"/>
  <sheetViews>
    <sheetView zoomScalePageLayoutView="0" workbookViewId="0" topLeftCell="A165">
      <selection activeCell="A1" sqref="A1:I193"/>
    </sheetView>
  </sheetViews>
  <sheetFormatPr defaultColWidth="9.00390625" defaultRowHeight="12.75"/>
  <cols>
    <col min="1" max="1" width="10.625" style="72" customWidth="1"/>
    <col min="2" max="2" width="39.625" style="179" customWidth="1"/>
    <col min="3" max="3" width="11.375" style="179" customWidth="1"/>
    <col min="4" max="4" width="11.375" style="29" customWidth="1"/>
    <col min="5" max="5" width="12.75390625" style="29" customWidth="1"/>
    <col min="6" max="6" width="9.75390625" style="29" customWidth="1"/>
    <col min="7" max="7" width="11.625" style="29" customWidth="1"/>
    <col min="8" max="8" width="13.625" style="27" customWidth="1"/>
    <col min="9" max="9" width="14.875" style="28" customWidth="1"/>
    <col min="10" max="10" width="9.125" style="28" customWidth="1"/>
    <col min="11" max="11" width="14.875" style="28" customWidth="1"/>
    <col min="12" max="16384" width="9.125" style="28" customWidth="1"/>
  </cols>
  <sheetData>
    <row r="1" spans="4:9" s="1" customFormat="1" ht="23.25" customHeight="1">
      <c r="D1" s="2"/>
      <c r="H1" s="661" t="s">
        <v>222</v>
      </c>
      <c r="I1" s="661"/>
    </row>
    <row r="2" spans="4:9" s="1" customFormat="1" ht="94.5" customHeight="1">
      <c r="D2" s="2"/>
      <c r="F2" s="661" t="s">
        <v>46</v>
      </c>
      <c r="G2" s="661"/>
      <c r="H2" s="661"/>
      <c r="I2" s="661"/>
    </row>
    <row r="3" spans="4:9" s="1" customFormat="1" ht="16.5" customHeight="1">
      <c r="D3" s="2"/>
      <c r="F3" s="661" t="s">
        <v>227</v>
      </c>
      <c r="G3" s="661"/>
      <c r="H3" s="661"/>
      <c r="I3" s="661"/>
    </row>
    <row r="4" spans="4:9" s="1" customFormat="1" ht="16.5" customHeight="1">
      <c r="D4" s="2"/>
      <c r="F4" s="661" t="s">
        <v>228</v>
      </c>
      <c r="G4" s="661"/>
      <c r="H4" s="661"/>
      <c r="I4" s="661"/>
    </row>
    <row r="5" spans="4:9" s="1" customFormat="1" ht="14.25" customHeight="1">
      <c r="D5" s="2"/>
      <c r="F5" s="661" t="s">
        <v>229</v>
      </c>
      <c r="G5" s="661"/>
      <c r="H5" s="661"/>
      <c r="I5" s="661"/>
    </row>
    <row r="6" spans="1:9" ht="18.75" customHeight="1">
      <c r="A6" s="405" t="s">
        <v>145</v>
      </c>
      <c r="B6" s="404"/>
      <c r="C6" s="694"/>
      <c r="D6" s="694"/>
      <c r="E6" s="694"/>
      <c r="F6" s="694"/>
      <c r="G6" s="694"/>
      <c r="H6" s="694"/>
      <c r="I6" s="694"/>
    </row>
    <row r="7" spans="2:8" ht="12">
      <c r="B7" s="725"/>
      <c r="C7" s="725"/>
      <c r="D7" s="725"/>
      <c r="E7" s="725"/>
      <c r="F7" s="725"/>
      <c r="H7" s="30"/>
    </row>
    <row r="8" spans="1:9" ht="31.5" customHeight="1" thickBot="1">
      <c r="A8" s="726" t="s">
        <v>372</v>
      </c>
      <c r="B8" s="726"/>
      <c r="C8" s="726"/>
      <c r="D8" s="726"/>
      <c r="E8" s="726"/>
      <c r="F8" s="726"/>
      <c r="G8" s="726"/>
      <c r="H8" s="726"/>
      <c r="I8" s="726"/>
    </row>
    <row r="9" spans="1:9" ht="42" customHeight="1" hidden="1">
      <c r="A9" s="727" t="s">
        <v>147</v>
      </c>
      <c r="B9" s="727"/>
      <c r="C9" s="727"/>
      <c r="D9" s="727"/>
      <c r="E9" s="727"/>
      <c r="F9" s="727"/>
      <c r="G9" s="727"/>
      <c r="H9" s="727"/>
      <c r="I9" s="727"/>
    </row>
    <row r="10" spans="1:9" s="73" customFormat="1" ht="18.75" customHeight="1">
      <c r="A10" s="721" t="s">
        <v>219</v>
      </c>
      <c r="B10" s="724" t="s">
        <v>121</v>
      </c>
      <c r="C10" s="706" t="s">
        <v>122</v>
      </c>
      <c r="D10" s="724" t="s">
        <v>193</v>
      </c>
      <c r="E10" s="717" t="s">
        <v>124</v>
      </c>
      <c r="F10" s="719" t="s">
        <v>125</v>
      </c>
      <c r="G10" s="728" t="s">
        <v>190</v>
      </c>
      <c r="H10" s="729"/>
      <c r="I10" s="708" t="s">
        <v>392</v>
      </c>
    </row>
    <row r="11" spans="1:9" s="73" customFormat="1" ht="30" customHeight="1">
      <c r="A11" s="722"/>
      <c r="B11" s="707"/>
      <c r="C11" s="707"/>
      <c r="D11" s="707"/>
      <c r="E11" s="718"/>
      <c r="F11" s="720"/>
      <c r="G11" s="711" t="s">
        <v>191</v>
      </c>
      <c r="H11" s="713" t="s">
        <v>192</v>
      </c>
      <c r="I11" s="709"/>
    </row>
    <row r="12" spans="1:9" s="73" customFormat="1" ht="20.25" customHeight="1" thickBot="1">
      <c r="A12" s="723"/>
      <c r="B12" s="707"/>
      <c r="C12" s="707"/>
      <c r="D12" s="707"/>
      <c r="E12" s="718"/>
      <c r="F12" s="720"/>
      <c r="G12" s="712"/>
      <c r="H12" s="714"/>
      <c r="I12" s="710"/>
    </row>
    <row r="13" spans="1:9" ht="16.5" customHeight="1" thickBot="1">
      <c r="A13" s="549">
        <v>210</v>
      </c>
      <c r="B13" s="701" t="s">
        <v>129</v>
      </c>
      <c r="C13" s="702"/>
      <c r="D13" s="702"/>
      <c r="E13" s="703"/>
      <c r="F13" s="75"/>
      <c r="G13" s="181"/>
      <c r="H13" s="182"/>
      <c r="I13" s="183"/>
    </row>
    <row r="14" spans="1:9" s="86" customFormat="1" ht="12" customHeight="1" thickBot="1">
      <c r="A14" s="552">
        <v>211</v>
      </c>
      <c r="B14" s="704" t="s">
        <v>130</v>
      </c>
      <c r="C14" s="705"/>
      <c r="D14" s="705"/>
      <c r="E14" s="705"/>
      <c r="F14" s="705"/>
      <c r="G14" s="184"/>
      <c r="H14" s="185">
        <v>39180160</v>
      </c>
      <c r="I14" s="186">
        <v>39180160</v>
      </c>
    </row>
    <row r="15" spans="1:9" s="86" customFormat="1" ht="12" customHeight="1">
      <c r="A15" s="555"/>
      <c r="B15" s="187"/>
      <c r="C15" s="188"/>
      <c r="D15" s="189"/>
      <c r="E15" s="190"/>
      <c r="F15" s="191"/>
      <c r="G15" s="192"/>
      <c r="H15" s="193"/>
      <c r="I15" s="194"/>
    </row>
    <row r="16" spans="1:9" s="86" customFormat="1" ht="15.75" customHeight="1" thickBot="1">
      <c r="A16" s="555"/>
      <c r="B16" s="187" t="s">
        <v>148</v>
      </c>
      <c r="C16" s="188" t="s">
        <v>360</v>
      </c>
      <c r="D16" s="195"/>
      <c r="E16" s="196"/>
      <c r="F16" s="197">
        <v>12</v>
      </c>
      <c r="G16" s="198"/>
      <c r="H16" s="199">
        <v>39180159.75</v>
      </c>
      <c r="I16" s="213">
        <v>39180160</v>
      </c>
    </row>
    <row r="17" spans="1:9" ht="16.5" customHeight="1" thickBot="1">
      <c r="A17" s="554">
        <v>212.214</v>
      </c>
      <c r="B17" s="715" t="s">
        <v>149</v>
      </c>
      <c r="C17" s="716"/>
      <c r="D17" s="716"/>
      <c r="E17" s="716"/>
      <c r="F17" s="716"/>
      <c r="G17" s="653">
        <v>525827</v>
      </c>
      <c r="H17" s="203"/>
      <c r="I17" s="204"/>
    </row>
    <row r="18" spans="1:11" ht="16.5" customHeight="1">
      <c r="A18" s="553"/>
      <c r="B18" s="206" t="s">
        <v>194</v>
      </c>
      <c r="C18" s="162"/>
      <c r="D18" s="162"/>
      <c r="E18" s="162"/>
      <c r="F18" s="169"/>
      <c r="G18" s="207"/>
      <c r="H18" s="208"/>
      <c r="I18" s="209"/>
      <c r="K18" s="210"/>
    </row>
    <row r="19" spans="1:11" ht="28.5" customHeight="1" thickBot="1">
      <c r="A19" s="553"/>
      <c r="B19" s="179" t="s">
        <v>439</v>
      </c>
      <c r="C19" s="162"/>
      <c r="D19" s="162"/>
      <c r="E19" s="162"/>
      <c r="F19" s="169"/>
      <c r="G19" s="207">
        <v>525827.24</v>
      </c>
      <c r="H19" s="208"/>
      <c r="I19" s="209"/>
      <c r="K19" s="210"/>
    </row>
    <row r="20" spans="1:11" ht="18.75" customHeight="1" thickBot="1">
      <c r="A20" s="114">
        <v>213</v>
      </c>
      <c r="B20" s="695" t="s">
        <v>131</v>
      </c>
      <c r="C20" s="688"/>
      <c r="D20" s="688"/>
      <c r="E20" s="688"/>
      <c r="F20" s="689"/>
      <c r="G20" s="216"/>
      <c r="H20" s="216">
        <v>11832408</v>
      </c>
      <c r="I20" s="217">
        <v>11832408</v>
      </c>
      <c r="K20" s="210"/>
    </row>
    <row r="21" spans="1:11" ht="16.5" customHeight="1" thickBot="1">
      <c r="A21" s="205"/>
      <c r="B21" s="206" t="s">
        <v>150</v>
      </c>
      <c r="C21" s="162" t="s">
        <v>360</v>
      </c>
      <c r="D21" s="162"/>
      <c r="E21" s="162"/>
      <c r="F21" s="169">
        <v>12</v>
      </c>
      <c r="G21" s="207"/>
      <c r="H21" s="208">
        <v>11832408.25</v>
      </c>
      <c r="I21" s="209">
        <v>11832408</v>
      </c>
      <c r="K21" s="210"/>
    </row>
    <row r="22" spans="1:11" ht="18.75" customHeight="1" thickBot="1">
      <c r="A22" s="114">
        <v>220</v>
      </c>
      <c r="B22" s="695" t="s">
        <v>132</v>
      </c>
      <c r="C22" s="688"/>
      <c r="D22" s="688"/>
      <c r="E22" s="688"/>
      <c r="F22" s="689"/>
      <c r="G22" s="216"/>
      <c r="H22" s="216"/>
      <c r="I22" s="217"/>
      <c r="K22" s="210"/>
    </row>
    <row r="23" spans="1:9" ht="14.25" customHeight="1" thickBot="1">
      <c r="A23" s="218">
        <v>221</v>
      </c>
      <c r="B23" s="696" t="s">
        <v>196</v>
      </c>
      <c r="C23" s="696"/>
      <c r="D23" s="696"/>
      <c r="E23" s="696"/>
      <c r="F23" s="696"/>
      <c r="G23" s="653">
        <f>G24+G27</f>
        <v>32166.96</v>
      </c>
      <c r="H23" s="219">
        <v>58000</v>
      </c>
      <c r="I23" s="204">
        <v>90167</v>
      </c>
    </row>
    <row r="24" spans="1:9" ht="12.75" customHeight="1">
      <c r="A24" s="220"/>
      <c r="B24" s="221" t="s">
        <v>195</v>
      </c>
      <c r="C24" s="221" t="s">
        <v>135</v>
      </c>
      <c r="D24" s="222">
        <v>4</v>
      </c>
      <c r="E24" s="223">
        <v>563.75</v>
      </c>
      <c r="F24" s="223">
        <v>12</v>
      </c>
      <c r="G24" s="207">
        <v>28206.96</v>
      </c>
      <c r="H24" s="224"/>
      <c r="I24" s="209">
        <v>28207</v>
      </c>
    </row>
    <row r="25" spans="1:9" ht="12.75" customHeight="1">
      <c r="A25" s="106"/>
      <c r="B25" s="228" t="s">
        <v>152</v>
      </c>
      <c r="C25" s="107" t="s">
        <v>135</v>
      </c>
      <c r="D25" s="108"/>
      <c r="E25" s="225"/>
      <c r="F25" s="102"/>
      <c r="G25" s="226"/>
      <c r="H25" s="227"/>
      <c r="I25" s="209"/>
    </row>
    <row r="26" spans="1:9" ht="12">
      <c r="A26" s="106"/>
      <c r="B26" s="28" t="s">
        <v>151</v>
      </c>
      <c r="C26" s="228" t="s">
        <v>135</v>
      </c>
      <c r="D26" s="108">
        <v>1</v>
      </c>
      <c r="E26" s="229"/>
      <c r="F26" s="102">
        <v>12</v>
      </c>
      <c r="G26" s="226"/>
      <c r="H26" s="328">
        <v>58000</v>
      </c>
      <c r="I26" s="209">
        <v>58000</v>
      </c>
    </row>
    <row r="27" spans="1:9" ht="12">
      <c r="A27" s="106"/>
      <c r="B27" s="406" t="s">
        <v>133</v>
      </c>
      <c r="C27" s="231" t="s">
        <v>310</v>
      </c>
      <c r="D27" s="232">
        <v>50</v>
      </c>
      <c r="E27" s="233">
        <v>6.6</v>
      </c>
      <c r="F27" s="225">
        <v>12</v>
      </c>
      <c r="G27" s="226">
        <v>3960</v>
      </c>
      <c r="H27" s="230"/>
      <c r="I27" s="209">
        <v>3960</v>
      </c>
    </row>
    <row r="28" spans="1:9" ht="24.75" customHeight="1" thickBot="1">
      <c r="A28" s="106"/>
      <c r="B28" s="407"/>
      <c r="C28" s="234"/>
      <c r="D28" s="235"/>
      <c r="E28" s="236"/>
      <c r="F28" s="237"/>
      <c r="G28" s="238"/>
      <c r="H28" s="239"/>
      <c r="I28" s="209"/>
    </row>
    <row r="29" spans="1:9" ht="15" customHeight="1" thickBot="1">
      <c r="A29" s="74">
        <v>222</v>
      </c>
      <c r="B29" s="689" t="s">
        <v>134</v>
      </c>
      <c r="C29" s="697"/>
      <c r="D29" s="697"/>
      <c r="E29" s="697"/>
      <c r="F29" s="697"/>
      <c r="G29" s="654">
        <f>G30</f>
        <v>1210.68</v>
      </c>
      <c r="H29" s="256"/>
      <c r="I29" s="204">
        <v>1211</v>
      </c>
    </row>
    <row r="30" spans="1:9" ht="12">
      <c r="A30" s="106"/>
      <c r="B30" s="112" t="s">
        <v>134</v>
      </c>
      <c r="C30" s="107"/>
      <c r="D30" s="108">
        <v>1</v>
      </c>
      <c r="E30" s="109">
        <v>1210.68</v>
      </c>
      <c r="F30" s="102">
        <v>1</v>
      </c>
      <c r="G30" s="242">
        <v>1210.68</v>
      </c>
      <c r="H30" s="243"/>
      <c r="I30" s="244">
        <v>1210.68</v>
      </c>
    </row>
    <row r="31" spans="1:9" ht="12">
      <c r="A31" s="106"/>
      <c r="B31" s="112"/>
      <c r="C31" s="107"/>
      <c r="D31" s="108"/>
      <c r="E31" s="109"/>
      <c r="F31" s="225"/>
      <c r="G31" s="245"/>
      <c r="H31" s="246"/>
      <c r="I31" s="247"/>
    </row>
    <row r="32" spans="1:9" ht="12.75" thickBot="1">
      <c r="A32" s="248"/>
      <c r="B32" s="249"/>
      <c r="C32" s="250"/>
      <c r="D32" s="251"/>
      <c r="E32" s="252"/>
      <c r="F32" s="253"/>
      <c r="G32" s="214"/>
      <c r="H32" s="254"/>
      <c r="I32" s="244"/>
    </row>
    <row r="33" spans="1:9" ht="15" customHeight="1" thickBot="1">
      <c r="A33" s="74">
        <v>223</v>
      </c>
      <c r="B33" s="689" t="s">
        <v>136</v>
      </c>
      <c r="C33" s="697"/>
      <c r="D33" s="697"/>
      <c r="E33" s="697"/>
      <c r="F33" s="697"/>
      <c r="G33" s="654">
        <f>G34+G35+G36+G38+G39</f>
        <v>2632823.4519</v>
      </c>
      <c r="H33" s="256"/>
      <c r="I33" s="204">
        <v>2369541</v>
      </c>
    </row>
    <row r="34" spans="1:9" ht="22.5">
      <c r="A34" s="98"/>
      <c r="B34" s="257" t="s">
        <v>153</v>
      </c>
      <c r="C34" s="258" t="s">
        <v>154</v>
      </c>
      <c r="D34" s="259">
        <v>2035.8</v>
      </c>
      <c r="E34" s="260">
        <v>1015.4</v>
      </c>
      <c r="F34" s="261"/>
      <c r="G34" s="262">
        <v>2067151.32</v>
      </c>
      <c r="H34" s="263"/>
      <c r="I34" s="209">
        <v>1860436</v>
      </c>
    </row>
    <row r="35" spans="1:9" ht="14.25">
      <c r="A35" s="106"/>
      <c r="B35" s="264" t="s">
        <v>155</v>
      </c>
      <c r="C35" s="265" t="s">
        <v>156</v>
      </c>
      <c r="D35" s="259">
        <v>849.07</v>
      </c>
      <c r="E35" s="266">
        <v>17.89</v>
      </c>
      <c r="F35" s="261"/>
      <c r="G35" s="262">
        <v>15189.8623</v>
      </c>
      <c r="H35" s="267"/>
      <c r="I35" s="209">
        <v>13671</v>
      </c>
    </row>
    <row r="36" spans="1:9" ht="22.5">
      <c r="A36" s="106"/>
      <c r="B36" s="268" t="s">
        <v>214</v>
      </c>
      <c r="C36" s="269" t="s">
        <v>137</v>
      </c>
      <c r="D36" s="259">
        <v>122992.14</v>
      </c>
      <c r="E36" s="270">
        <v>3.6</v>
      </c>
      <c r="F36" s="261"/>
      <c r="G36" s="262">
        <v>442771.704</v>
      </c>
      <c r="H36" s="267"/>
      <c r="I36" s="209">
        <v>398495</v>
      </c>
    </row>
    <row r="37" spans="1:9" ht="12">
      <c r="A37" s="686"/>
      <c r="B37" s="271" t="s">
        <v>213</v>
      </c>
      <c r="C37" s="272"/>
      <c r="D37" s="259"/>
      <c r="E37" s="273"/>
      <c r="F37" s="261"/>
      <c r="G37" s="262"/>
      <c r="H37" s="267"/>
      <c r="I37" s="209"/>
    </row>
    <row r="38" spans="1:9" ht="14.25">
      <c r="A38" s="687"/>
      <c r="B38" s="274" t="s">
        <v>157</v>
      </c>
      <c r="C38" s="272" t="s">
        <v>158</v>
      </c>
      <c r="D38" s="259">
        <v>1520.69</v>
      </c>
      <c r="E38" s="270">
        <v>29.83</v>
      </c>
      <c r="F38" s="261"/>
      <c r="G38" s="262">
        <v>45362.18</v>
      </c>
      <c r="H38" s="267"/>
      <c r="I38" s="209">
        <v>40826</v>
      </c>
    </row>
    <row r="39" spans="1:9" ht="12.75" thickBot="1">
      <c r="A39" s="687"/>
      <c r="B39" s="275" t="s">
        <v>159</v>
      </c>
      <c r="C39" s="272" t="s">
        <v>158</v>
      </c>
      <c r="D39" s="259">
        <v>2369.76</v>
      </c>
      <c r="E39" s="276">
        <v>26.31</v>
      </c>
      <c r="F39" s="277"/>
      <c r="G39" s="262">
        <v>62348.3856</v>
      </c>
      <c r="H39" s="278"/>
      <c r="I39" s="209">
        <v>56114</v>
      </c>
    </row>
    <row r="40" spans="1:9" ht="15" customHeight="1" thickBot="1">
      <c r="A40" s="74">
        <v>224</v>
      </c>
      <c r="B40" s="689" t="s">
        <v>40</v>
      </c>
      <c r="C40" s="697"/>
      <c r="D40" s="697"/>
      <c r="E40" s="697"/>
      <c r="F40" s="697"/>
      <c r="G40" s="255"/>
      <c r="H40" s="256"/>
      <c r="I40" s="204"/>
    </row>
    <row r="41" spans="1:9" ht="12">
      <c r="A41" s="106"/>
      <c r="B41" s="112"/>
      <c r="C41" s="107"/>
      <c r="D41" s="108"/>
      <c r="E41" s="109"/>
      <c r="F41" s="102"/>
      <c r="G41" s="242"/>
      <c r="H41" s="243"/>
      <c r="I41" s="244"/>
    </row>
    <row r="42" spans="1:9" ht="12.75" thickBot="1">
      <c r="A42" s="106"/>
      <c r="B42" s="112"/>
      <c r="C42" s="107"/>
      <c r="D42" s="108"/>
      <c r="E42" s="109"/>
      <c r="F42" s="225"/>
      <c r="G42" s="245"/>
      <c r="H42" s="246"/>
      <c r="I42" s="247"/>
    </row>
    <row r="43" spans="1:9" ht="15.75" customHeight="1" thickBot="1">
      <c r="A43" s="74">
        <v>225</v>
      </c>
      <c r="B43" s="688" t="s">
        <v>138</v>
      </c>
      <c r="C43" s="688"/>
      <c r="D43" s="688"/>
      <c r="E43" s="688"/>
      <c r="F43" s="689"/>
      <c r="G43" s="655">
        <f>G44+G45+G46+G47+G48+G49+G50+G51+G52+G53+G54+G55+G56+G57+G58+G59+G60</f>
        <v>418300.51</v>
      </c>
      <c r="H43" s="279"/>
      <c r="I43" s="280">
        <v>375245.51</v>
      </c>
    </row>
    <row r="44" spans="1:9" ht="12">
      <c r="A44" s="281"/>
      <c r="B44" s="161" t="s">
        <v>199</v>
      </c>
      <c r="C44" s="282" t="s">
        <v>160</v>
      </c>
      <c r="D44" s="283">
        <v>192.6</v>
      </c>
      <c r="E44" s="284"/>
      <c r="F44" s="285"/>
      <c r="G44" s="262">
        <v>155680</v>
      </c>
      <c r="H44" s="286"/>
      <c r="I44" s="209">
        <v>112761</v>
      </c>
    </row>
    <row r="45" spans="1:9" ht="12">
      <c r="A45" s="575"/>
      <c r="B45" s="161" t="s">
        <v>309</v>
      </c>
      <c r="C45" s="576"/>
      <c r="D45" s="577">
        <v>19.26</v>
      </c>
      <c r="E45" s="578"/>
      <c r="F45" s="579"/>
      <c r="G45" s="262">
        <v>16541</v>
      </c>
      <c r="H45" s="286"/>
      <c r="I45" s="209">
        <v>16405</v>
      </c>
    </row>
    <row r="46" spans="1:9" ht="22.5">
      <c r="A46" s="128"/>
      <c r="B46" s="130" t="s">
        <v>197</v>
      </c>
      <c r="C46" s="130"/>
      <c r="D46" s="131"/>
      <c r="E46" s="288"/>
      <c r="F46" s="133"/>
      <c r="G46" s="262">
        <v>15396</v>
      </c>
      <c r="H46" s="287"/>
      <c r="I46" s="209">
        <v>15396</v>
      </c>
    </row>
    <row r="47" spans="1:9" ht="22.5">
      <c r="A47" s="289"/>
      <c r="B47" s="130" t="s">
        <v>198</v>
      </c>
      <c r="C47" s="290"/>
      <c r="D47" s="290"/>
      <c r="E47" s="290"/>
      <c r="F47" s="291"/>
      <c r="G47" s="262"/>
      <c r="H47" s="287"/>
      <c r="I47" s="209"/>
    </row>
    <row r="48" spans="1:9" ht="12">
      <c r="A48" s="289"/>
      <c r="B48" s="130" t="s">
        <v>307</v>
      </c>
      <c r="C48" s="290" t="s">
        <v>162</v>
      </c>
      <c r="D48" s="341">
        <v>8076.1</v>
      </c>
      <c r="E48" s="574">
        <v>1.87</v>
      </c>
      <c r="F48" s="574">
        <v>1</v>
      </c>
      <c r="G48" s="262">
        <v>15102.31</v>
      </c>
      <c r="H48" s="287"/>
      <c r="I48" s="209">
        <v>15102</v>
      </c>
    </row>
    <row r="49" spans="1:9" ht="12">
      <c r="A49" s="289"/>
      <c r="B49" s="292" t="s">
        <v>161</v>
      </c>
      <c r="C49" s="153" t="s">
        <v>162</v>
      </c>
      <c r="D49" s="143">
        <v>8076.1</v>
      </c>
      <c r="E49" s="293">
        <v>4.9</v>
      </c>
      <c r="F49" s="574">
        <v>1</v>
      </c>
      <c r="G49" s="262">
        <v>39572.89</v>
      </c>
      <c r="H49" s="287"/>
      <c r="I49" s="209">
        <v>39573</v>
      </c>
    </row>
    <row r="50" spans="1:9" ht="12">
      <c r="A50" s="289"/>
      <c r="B50" s="292" t="s">
        <v>163</v>
      </c>
      <c r="C50" s="153" t="s">
        <v>162</v>
      </c>
      <c r="D50" s="143">
        <v>8076.1</v>
      </c>
      <c r="E50" s="293">
        <v>5.1</v>
      </c>
      <c r="F50" s="574">
        <v>1</v>
      </c>
      <c r="G50" s="262">
        <v>41188.11</v>
      </c>
      <c r="H50" s="287"/>
      <c r="I50" s="209">
        <v>41188</v>
      </c>
    </row>
    <row r="51" spans="1:9" ht="12">
      <c r="A51" s="289"/>
      <c r="B51" s="292" t="s">
        <v>164</v>
      </c>
      <c r="C51" s="153" t="s">
        <v>162</v>
      </c>
      <c r="D51" s="143">
        <v>0.5</v>
      </c>
      <c r="E51" s="293">
        <v>9500</v>
      </c>
      <c r="F51" s="574">
        <v>1</v>
      </c>
      <c r="G51" s="262">
        <v>4750</v>
      </c>
      <c r="H51" s="287"/>
      <c r="I51" s="209">
        <v>4750</v>
      </c>
    </row>
    <row r="52" spans="1:9" ht="22.5">
      <c r="A52" s="128"/>
      <c r="B52" s="129" t="s">
        <v>200</v>
      </c>
      <c r="C52" s="129" t="s">
        <v>135</v>
      </c>
      <c r="D52" s="131"/>
      <c r="E52" s="294"/>
      <c r="F52" s="574"/>
      <c r="G52" s="262">
        <v>20445</v>
      </c>
      <c r="H52" s="287"/>
      <c r="I52" s="209">
        <v>20445</v>
      </c>
    </row>
    <row r="53" spans="1:9" ht="22.5">
      <c r="A53" s="289"/>
      <c r="B53" s="295" t="s">
        <v>203</v>
      </c>
      <c r="C53" s="295" t="s">
        <v>135</v>
      </c>
      <c r="D53" s="296"/>
      <c r="E53" s="297">
        <v>250</v>
      </c>
      <c r="F53" s="298">
        <v>1</v>
      </c>
      <c r="G53" s="262">
        <v>16380</v>
      </c>
      <c r="H53" s="287"/>
      <c r="I53" s="209">
        <v>16380</v>
      </c>
    </row>
    <row r="54" spans="1:9" ht="22.5">
      <c r="A54" s="128"/>
      <c r="B54" s="295" t="s">
        <v>165</v>
      </c>
      <c r="C54" s="295" t="s">
        <v>135</v>
      </c>
      <c r="D54" s="296"/>
      <c r="E54" s="297"/>
      <c r="F54" s="299"/>
      <c r="G54" s="262"/>
      <c r="H54" s="287"/>
      <c r="I54" s="209"/>
    </row>
    <row r="55" spans="1:9" ht="22.5">
      <c r="A55" s="128"/>
      <c r="B55" s="295" t="s">
        <v>166</v>
      </c>
      <c r="C55" s="295" t="s">
        <v>139</v>
      </c>
      <c r="D55" s="131">
        <v>2</v>
      </c>
      <c r="E55" s="294">
        <v>4966.5</v>
      </c>
      <c r="F55" s="300">
        <v>12</v>
      </c>
      <c r="G55" s="262">
        <v>55692</v>
      </c>
      <c r="H55" s="287"/>
      <c r="I55" s="209">
        <v>55692</v>
      </c>
    </row>
    <row r="56" spans="1:9" ht="22.5">
      <c r="A56" s="128"/>
      <c r="B56" s="301" t="s">
        <v>201</v>
      </c>
      <c r="C56" s="301" t="s">
        <v>135</v>
      </c>
      <c r="D56" s="131">
        <v>1</v>
      </c>
      <c r="E56" s="302">
        <v>2700</v>
      </c>
      <c r="F56" s="299">
        <v>12</v>
      </c>
      <c r="G56" s="262">
        <v>33000</v>
      </c>
      <c r="H56" s="287"/>
      <c r="I56" s="209">
        <v>33000</v>
      </c>
    </row>
    <row r="57" spans="1:9" ht="12">
      <c r="A57" s="128"/>
      <c r="B57" s="301" t="s">
        <v>204</v>
      </c>
      <c r="C57" s="303" t="s">
        <v>167</v>
      </c>
      <c r="D57" s="131"/>
      <c r="E57" s="302"/>
      <c r="F57" s="299"/>
      <c r="G57" s="262"/>
      <c r="H57" s="287"/>
      <c r="I57" s="209"/>
    </row>
    <row r="58" spans="1:9" ht="12">
      <c r="A58" s="128"/>
      <c r="B58" s="301" t="s">
        <v>168</v>
      </c>
      <c r="C58" s="129" t="s">
        <v>169</v>
      </c>
      <c r="D58" s="131"/>
      <c r="E58" s="304"/>
      <c r="F58" s="133"/>
      <c r="G58" s="262"/>
      <c r="H58" s="305"/>
      <c r="I58" s="209"/>
    </row>
    <row r="59" spans="1:9" ht="45">
      <c r="A59" s="128"/>
      <c r="B59" s="153" t="s">
        <v>202</v>
      </c>
      <c r="C59" s="153"/>
      <c r="D59" s="131"/>
      <c r="E59" s="132"/>
      <c r="F59" s="306"/>
      <c r="G59" s="307"/>
      <c r="H59" s="308"/>
      <c r="I59" s="309"/>
    </row>
    <row r="60" spans="1:9" ht="12">
      <c r="A60" s="128"/>
      <c r="B60" s="153" t="s">
        <v>308</v>
      </c>
      <c r="C60" s="153"/>
      <c r="D60" s="131"/>
      <c r="E60" s="132"/>
      <c r="F60" s="306"/>
      <c r="G60" s="408">
        <v>4553.2</v>
      </c>
      <c r="H60" s="311"/>
      <c r="I60" s="409">
        <v>4553</v>
      </c>
    </row>
    <row r="61" spans="1:9" ht="12">
      <c r="A61" s="128"/>
      <c r="B61" s="153"/>
      <c r="C61" s="153"/>
      <c r="D61" s="131"/>
      <c r="E61" s="132"/>
      <c r="F61" s="306"/>
      <c r="G61" s="408"/>
      <c r="H61" s="311"/>
      <c r="I61" s="409"/>
    </row>
    <row r="62" spans="1:9" ht="12">
      <c r="A62" s="128"/>
      <c r="B62" s="153"/>
      <c r="C62" s="153"/>
      <c r="D62" s="131"/>
      <c r="E62" s="132"/>
      <c r="F62" s="306"/>
      <c r="G62" s="408"/>
      <c r="H62" s="311"/>
      <c r="I62" s="409"/>
    </row>
    <row r="63" spans="1:9" ht="12">
      <c r="A63" s="128"/>
      <c r="B63" s="153"/>
      <c r="C63" s="153"/>
      <c r="D63" s="131"/>
      <c r="E63" s="132"/>
      <c r="F63" s="306"/>
      <c r="G63" s="408"/>
      <c r="H63" s="311"/>
      <c r="I63" s="409"/>
    </row>
    <row r="64" spans="1:9" ht="12.75" thickBot="1">
      <c r="A64" s="128"/>
      <c r="B64" s="153"/>
      <c r="C64" s="153"/>
      <c r="D64" s="131"/>
      <c r="E64" s="132"/>
      <c r="F64" s="306"/>
      <c r="G64" s="310"/>
      <c r="H64" s="311"/>
      <c r="I64" s="312"/>
    </row>
    <row r="65" spans="1:10" s="73" customFormat="1" ht="12.75" thickBot="1">
      <c r="A65" s="136">
        <v>226</v>
      </c>
      <c r="B65" s="690" t="s">
        <v>140</v>
      </c>
      <c r="C65" s="691"/>
      <c r="D65" s="691"/>
      <c r="E65" s="691"/>
      <c r="F65" s="691"/>
      <c r="G65" s="656">
        <f>G66+G67+G68+G69+G70+G71+G72+G73+G74+G75+G79+G80+G76+G77+G78</f>
        <v>745877.4</v>
      </c>
      <c r="H65" s="240"/>
      <c r="I65" s="241">
        <v>252330</v>
      </c>
      <c r="J65" s="28"/>
    </row>
    <row r="66" spans="1:10" s="73" customFormat="1" ht="24" customHeight="1">
      <c r="A66" s="425"/>
      <c r="B66" s="426" t="s">
        <v>205</v>
      </c>
      <c r="C66" s="426" t="s">
        <v>135</v>
      </c>
      <c r="D66" s="427"/>
      <c r="E66" s="428">
        <v>27.4</v>
      </c>
      <c r="F66" s="429">
        <v>1</v>
      </c>
      <c r="G66" s="207">
        <v>10928.2</v>
      </c>
      <c r="H66" s="286"/>
      <c r="I66" s="315">
        <v>10928</v>
      </c>
      <c r="J66" s="28"/>
    </row>
    <row r="67" spans="1:10" s="73" customFormat="1" ht="27" customHeight="1">
      <c r="A67" s="316"/>
      <c r="B67" s="153" t="s">
        <v>206</v>
      </c>
      <c r="C67" s="129" t="s">
        <v>139</v>
      </c>
      <c r="D67" s="131">
        <v>1</v>
      </c>
      <c r="E67" s="288">
        <v>1664.4</v>
      </c>
      <c r="F67" s="430">
        <v>12</v>
      </c>
      <c r="G67" s="226">
        <v>20761.2</v>
      </c>
      <c r="H67" s="317"/>
      <c r="I67" s="315">
        <v>20761</v>
      </c>
      <c r="J67" s="28"/>
    </row>
    <row r="68" spans="1:9" ht="23.25" customHeight="1">
      <c r="A68" s="318"/>
      <c r="B68" s="319" t="s">
        <v>207</v>
      </c>
      <c r="C68" s="129" t="s">
        <v>139</v>
      </c>
      <c r="D68" s="131">
        <v>1</v>
      </c>
      <c r="E68" s="288">
        <v>950</v>
      </c>
      <c r="F68" s="430">
        <v>12</v>
      </c>
      <c r="G68" s="226">
        <v>11400</v>
      </c>
      <c r="H68" s="287"/>
      <c r="I68" s="315">
        <v>11400</v>
      </c>
    </row>
    <row r="69" spans="1:9" ht="12">
      <c r="A69" s="316"/>
      <c r="B69" s="320" t="s">
        <v>208</v>
      </c>
      <c r="C69" s="119" t="s">
        <v>170</v>
      </c>
      <c r="D69" s="321">
        <v>82</v>
      </c>
      <c r="E69" s="321"/>
      <c r="F69" s="322"/>
      <c r="G69" s="323">
        <v>162408</v>
      </c>
      <c r="H69" s="324"/>
      <c r="I69" s="315">
        <v>138546</v>
      </c>
    </row>
    <row r="70" spans="1:9" ht="12">
      <c r="A70" s="314"/>
      <c r="B70" s="325" t="s">
        <v>171</v>
      </c>
      <c r="C70" s="325" t="s">
        <v>170</v>
      </c>
      <c r="D70" s="131">
        <v>58</v>
      </c>
      <c r="E70" s="326">
        <v>2064</v>
      </c>
      <c r="F70" s="431"/>
      <c r="G70" s="226"/>
      <c r="H70" s="324"/>
      <c r="I70" s="315"/>
    </row>
    <row r="71" spans="1:9" ht="12">
      <c r="A71" s="314"/>
      <c r="B71" s="327" t="s">
        <v>172</v>
      </c>
      <c r="C71" s="325" t="s">
        <v>170</v>
      </c>
      <c r="D71" s="131">
        <v>20</v>
      </c>
      <c r="E71" s="326">
        <v>1704</v>
      </c>
      <c r="F71" s="431"/>
      <c r="G71" s="226"/>
      <c r="H71" s="324"/>
      <c r="I71" s="315"/>
    </row>
    <row r="72" spans="1:9" ht="12">
      <c r="A72" s="318"/>
      <c r="B72" s="327" t="s">
        <v>173</v>
      </c>
      <c r="C72" s="325" t="s">
        <v>170</v>
      </c>
      <c r="D72" s="131">
        <v>4</v>
      </c>
      <c r="E72" s="326">
        <v>1704</v>
      </c>
      <c r="F72" s="431"/>
      <c r="G72" s="226"/>
      <c r="H72" s="324"/>
      <c r="I72" s="315"/>
    </row>
    <row r="73" spans="1:9" ht="12">
      <c r="A73" s="316"/>
      <c r="B73" s="327" t="s">
        <v>174</v>
      </c>
      <c r="C73" s="129"/>
      <c r="D73" s="108"/>
      <c r="E73" s="132"/>
      <c r="F73" s="430"/>
      <c r="G73" s="226"/>
      <c r="H73" s="328"/>
      <c r="I73" s="315"/>
    </row>
    <row r="74" spans="1:9" ht="23.25" customHeight="1">
      <c r="A74" s="316"/>
      <c r="B74" s="327" t="s">
        <v>374</v>
      </c>
      <c r="C74" s="129" t="s">
        <v>175</v>
      </c>
      <c r="D74" s="131"/>
      <c r="E74" s="288"/>
      <c r="F74" s="430"/>
      <c r="G74" s="226">
        <v>4000</v>
      </c>
      <c r="H74" s="328"/>
      <c r="I74" s="329">
        <v>14475</v>
      </c>
    </row>
    <row r="75" spans="1:9" ht="36.75" customHeight="1">
      <c r="A75" s="316"/>
      <c r="B75" s="331" t="s">
        <v>445</v>
      </c>
      <c r="C75" s="129"/>
      <c r="D75" s="131"/>
      <c r="E75" s="288"/>
      <c r="F75" s="430"/>
      <c r="G75" s="238">
        <v>22320</v>
      </c>
      <c r="H75" s="330"/>
      <c r="I75" s="315"/>
    </row>
    <row r="76" spans="1:9" ht="36.75" customHeight="1">
      <c r="A76" s="316"/>
      <c r="B76" s="331" t="s">
        <v>430</v>
      </c>
      <c r="C76" s="129"/>
      <c r="D76" s="131"/>
      <c r="E76" s="288">
        <v>140</v>
      </c>
      <c r="F76" s="430"/>
      <c r="G76" s="238">
        <v>436800</v>
      </c>
      <c r="H76" s="330"/>
      <c r="I76" s="315"/>
    </row>
    <row r="77" spans="1:9" ht="36.75" customHeight="1">
      <c r="A77" s="316"/>
      <c r="B77" s="331" t="s">
        <v>446</v>
      </c>
      <c r="C77" s="129"/>
      <c r="D77" s="131"/>
      <c r="E77" s="288"/>
      <c r="F77" s="430"/>
      <c r="G77" s="238">
        <v>22960</v>
      </c>
      <c r="H77" s="330"/>
      <c r="I77" s="315"/>
    </row>
    <row r="78" spans="1:9" ht="36.75" customHeight="1">
      <c r="A78" s="316"/>
      <c r="B78" s="331" t="s">
        <v>447</v>
      </c>
      <c r="C78" s="129"/>
      <c r="D78" s="131"/>
      <c r="E78" s="288"/>
      <c r="F78" s="430"/>
      <c r="G78" s="238">
        <v>15300</v>
      </c>
      <c r="H78" s="330"/>
      <c r="I78" s="315"/>
    </row>
    <row r="79" spans="1:9" ht="12">
      <c r="A79" s="316"/>
      <c r="B79" s="407" t="s">
        <v>311</v>
      </c>
      <c r="C79" s="129" t="s">
        <v>135</v>
      </c>
      <c r="D79" s="131">
        <v>13</v>
      </c>
      <c r="E79" s="288">
        <v>250</v>
      </c>
      <c r="F79" s="430">
        <v>12</v>
      </c>
      <c r="G79" s="238">
        <v>39000</v>
      </c>
      <c r="H79" s="330"/>
      <c r="I79" s="315">
        <v>39000</v>
      </c>
    </row>
    <row r="80" spans="1:9" ht="12.75" thickBot="1">
      <c r="A80" s="316"/>
      <c r="B80" s="407" t="s">
        <v>312</v>
      </c>
      <c r="C80" s="129"/>
      <c r="D80" s="131"/>
      <c r="E80" s="288"/>
      <c r="F80" s="430"/>
      <c r="G80" s="238"/>
      <c r="H80" s="330"/>
      <c r="I80" s="315">
        <v>17200</v>
      </c>
    </row>
    <row r="81" spans="1:10" s="73" customFormat="1" ht="12.75" thickBot="1">
      <c r="A81" s="136">
        <v>227</v>
      </c>
      <c r="B81" s="690" t="s">
        <v>234</v>
      </c>
      <c r="C81" s="691"/>
      <c r="D81" s="691"/>
      <c r="E81" s="691"/>
      <c r="F81" s="691"/>
      <c r="G81" s="313"/>
      <c r="H81" s="240"/>
      <c r="I81" s="241"/>
      <c r="J81" s="28"/>
    </row>
    <row r="82" spans="1:9" ht="16.5" customHeight="1">
      <c r="A82" s="314"/>
      <c r="B82" s="327" t="s">
        <v>209</v>
      </c>
      <c r="C82" s="129"/>
      <c r="D82" s="131"/>
      <c r="E82" s="132"/>
      <c r="F82" s="430"/>
      <c r="G82" s="226"/>
      <c r="H82" s="328"/>
      <c r="I82" s="315"/>
    </row>
    <row r="83" spans="1:9" ht="12">
      <c r="A83" s="316"/>
      <c r="B83" s="407"/>
      <c r="C83" s="129"/>
      <c r="D83" s="131"/>
      <c r="E83" s="288"/>
      <c r="F83" s="430"/>
      <c r="G83" s="238"/>
      <c r="H83" s="330"/>
      <c r="I83" s="315"/>
    </row>
    <row r="84" spans="1:9" ht="12.75" thickBot="1">
      <c r="A84" s="316"/>
      <c r="B84" s="407"/>
      <c r="C84" s="129"/>
      <c r="D84" s="131"/>
      <c r="E84" s="288"/>
      <c r="F84" s="430"/>
      <c r="G84" s="238"/>
      <c r="H84" s="330"/>
      <c r="I84" s="315"/>
    </row>
    <row r="85" spans="1:10" s="73" customFormat="1" ht="26.25" customHeight="1" thickBot="1">
      <c r="A85" s="136">
        <v>266</v>
      </c>
      <c r="B85" s="410" t="s">
        <v>232</v>
      </c>
      <c r="C85" s="410"/>
      <c r="D85" s="410"/>
      <c r="E85" s="410"/>
      <c r="F85" s="410"/>
      <c r="G85" s="313"/>
      <c r="H85" s="240">
        <v>70100</v>
      </c>
      <c r="I85" s="241">
        <v>70100</v>
      </c>
      <c r="J85" s="28"/>
    </row>
    <row r="86" spans="1:9" ht="16.5" customHeight="1">
      <c r="A86" s="314"/>
      <c r="B86" s="331" t="s">
        <v>242</v>
      </c>
      <c r="C86" s="129"/>
      <c r="D86" s="131"/>
      <c r="E86" s="132"/>
      <c r="F86" s="430"/>
      <c r="G86" s="226"/>
      <c r="H86" s="328">
        <v>2700</v>
      </c>
      <c r="I86" s="315">
        <v>2700</v>
      </c>
    </row>
    <row r="87" spans="1:9" ht="22.5">
      <c r="A87" s="316"/>
      <c r="B87" s="331" t="s">
        <v>243</v>
      </c>
      <c r="C87" s="129"/>
      <c r="D87" s="131"/>
      <c r="E87" s="288"/>
      <c r="F87" s="430"/>
      <c r="G87" s="238"/>
      <c r="H87" s="330">
        <v>67400</v>
      </c>
      <c r="I87" s="315">
        <v>67400</v>
      </c>
    </row>
    <row r="88" spans="1:9" ht="12.75" thickBot="1">
      <c r="A88" s="432"/>
      <c r="B88" s="433"/>
      <c r="C88" s="434"/>
      <c r="D88" s="435"/>
      <c r="E88" s="436"/>
      <c r="F88" s="437"/>
      <c r="G88" s="238"/>
      <c r="H88" s="330"/>
      <c r="I88" s="315"/>
    </row>
    <row r="89" spans="1:9" ht="12.75" thickBot="1">
      <c r="A89" s="151">
        <v>290</v>
      </c>
      <c r="B89" s="692" t="s">
        <v>141</v>
      </c>
      <c r="C89" s="693"/>
      <c r="D89" s="693"/>
      <c r="E89" s="693"/>
      <c r="F89" s="693"/>
      <c r="G89" s="202"/>
      <c r="H89" s="332"/>
      <c r="I89" s="204"/>
    </row>
    <row r="90" spans="1:9" ht="12">
      <c r="A90" s="127"/>
      <c r="B90" s="331"/>
      <c r="C90" s="129" t="s">
        <v>169</v>
      </c>
      <c r="D90" s="131"/>
      <c r="E90" s="288"/>
      <c r="F90" s="133"/>
      <c r="G90" s="238"/>
      <c r="H90" s="330"/>
      <c r="I90" s="315"/>
    </row>
    <row r="91" spans="1:9" ht="12.75" thickBot="1">
      <c r="A91" s="127"/>
      <c r="B91" s="331"/>
      <c r="C91" s="129"/>
      <c r="D91" s="131"/>
      <c r="E91" s="288"/>
      <c r="F91" s="133"/>
      <c r="G91" s="238"/>
      <c r="H91" s="330"/>
      <c r="I91" s="315"/>
    </row>
    <row r="92" spans="1:9" ht="12.75" thickBot="1">
      <c r="A92" s="334">
        <v>310</v>
      </c>
      <c r="B92" s="689" t="s">
        <v>142</v>
      </c>
      <c r="C92" s="697"/>
      <c r="D92" s="697"/>
      <c r="E92" s="697"/>
      <c r="F92" s="697"/>
      <c r="G92" s="335"/>
      <c r="H92" s="336">
        <v>1416400</v>
      </c>
      <c r="I92" s="186">
        <v>1416400</v>
      </c>
    </row>
    <row r="93" spans="1:9" ht="12">
      <c r="A93" s="337"/>
      <c r="B93" s="698" t="s">
        <v>180</v>
      </c>
      <c r="C93" s="699"/>
      <c r="D93" s="699"/>
      <c r="E93" s="699"/>
      <c r="F93" s="700"/>
      <c r="G93" s="413"/>
      <c r="H93" s="586">
        <v>1416400</v>
      </c>
      <c r="I93" s="587">
        <v>1416400</v>
      </c>
    </row>
    <row r="94" spans="1:9" ht="12">
      <c r="A94" s="500"/>
      <c r="B94" s="584" t="s">
        <v>361</v>
      </c>
      <c r="C94" s="338" t="s">
        <v>135</v>
      </c>
      <c r="D94" s="120">
        <v>2</v>
      </c>
      <c r="E94" s="120">
        <v>35200</v>
      </c>
      <c r="F94" s="418">
        <v>1</v>
      </c>
      <c r="G94" s="339"/>
      <c r="H94" s="340"/>
      <c r="I94" s="315"/>
    </row>
    <row r="95" spans="1:9" ht="12">
      <c r="A95" s="500"/>
      <c r="B95" s="584" t="s">
        <v>362</v>
      </c>
      <c r="C95" s="338" t="s">
        <v>135</v>
      </c>
      <c r="D95" s="341">
        <v>6</v>
      </c>
      <c r="E95" s="341">
        <v>41000</v>
      </c>
      <c r="F95" s="418">
        <v>1</v>
      </c>
      <c r="G95" s="339"/>
      <c r="H95" s="340"/>
      <c r="I95" s="315"/>
    </row>
    <row r="96" spans="1:9" ht="12">
      <c r="A96" s="500"/>
      <c r="B96" s="584" t="s">
        <v>363</v>
      </c>
      <c r="C96" s="338" t="s">
        <v>135</v>
      </c>
      <c r="D96" s="338">
        <v>4</v>
      </c>
      <c r="E96" s="338">
        <v>25000</v>
      </c>
      <c r="F96" s="418">
        <v>1</v>
      </c>
      <c r="G96" s="339"/>
      <c r="H96" s="340"/>
      <c r="I96" s="315"/>
    </row>
    <row r="97" spans="1:9" ht="12">
      <c r="A97" s="500"/>
      <c r="B97" s="499" t="s">
        <v>373</v>
      </c>
      <c r="C97" s="338" t="s">
        <v>135</v>
      </c>
      <c r="D97" s="341">
        <v>20</v>
      </c>
      <c r="E97" s="341">
        <v>50000</v>
      </c>
      <c r="F97" s="418">
        <v>1</v>
      </c>
      <c r="G97" s="339"/>
      <c r="H97" s="340"/>
      <c r="I97" s="315"/>
    </row>
    <row r="98" spans="1:9" ht="12">
      <c r="A98" s="500"/>
      <c r="B98" s="499"/>
      <c r="C98" s="338"/>
      <c r="D98" s="341"/>
      <c r="E98" s="341"/>
      <c r="F98" s="418"/>
      <c r="G98" s="344"/>
      <c r="H98" s="345"/>
      <c r="I98" s="213"/>
    </row>
    <row r="99" spans="1:9" ht="12">
      <c r="A99" s="417"/>
      <c r="B99" s="419" t="s">
        <v>210</v>
      </c>
      <c r="C99" s="341"/>
      <c r="D99" s="341"/>
      <c r="E99" s="122"/>
      <c r="F99" s="420"/>
      <c r="G99" s="346"/>
      <c r="H99" s="347"/>
      <c r="I99" s="315"/>
    </row>
    <row r="100" spans="1:9" ht="12">
      <c r="A100" s="348"/>
      <c r="B100" s="419" t="s">
        <v>211</v>
      </c>
      <c r="C100" s="341"/>
      <c r="D100" s="341"/>
      <c r="E100" s="122"/>
      <c r="F100" s="420"/>
      <c r="G100" s="349"/>
      <c r="H100" s="350"/>
      <c r="I100" s="333"/>
    </row>
    <row r="101" spans="1:9" ht="12.75" thickBot="1">
      <c r="A101" s="348"/>
      <c r="B101" s="421" t="s">
        <v>212</v>
      </c>
      <c r="C101" s="422"/>
      <c r="D101" s="422"/>
      <c r="E101" s="423"/>
      <c r="F101" s="424"/>
      <c r="G101" s="414"/>
      <c r="H101" s="415"/>
      <c r="I101" s="416"/>
    </row>
    <row r="102" spans="1:9" ht="21.75" thickBot="1">
      <c r="A102" s="157">
        <v>340</v>
      </c>
      <c r="B102" s="410" t="s">
        <v>181</v>
      </c>
      <c r="C102" s="411"/>
      <c r="D102" s="411"/>
      <c r="E102" s="411"/>
      <c r="F102" s="412"/>
      <c r="G102" s="657">
        <v>315636.77</v>
      </c>
      <c r="H102" s="351"/>
      <c r="I102" s="352"/>
    </row>
    <row r="103" spans="1:9" ht="12.75" thickBot="1">
      <c r="A103" s="348">
        <v>341</v>
      </c>
      <c r="B103" s="353" t="s">
        <v>182</v>
      </c>
      <c r="C103" s="354"/>
      <c r="D103" s="354"/>
      <c r="E103" s="355"/>
      <c r="F103" s="354"/>
      <c r="G103" s="658">
        <v>8700</v>
      </c>
      <c r="H103" s="356"/>
      <c r="I103" s="215">
        <v>8700</v>
      </c>
    </row>
    <row r="104" spans="1:10" s="385" customFormat="1" ht="12.75" thickBot="1">
      <c r="A104" s="379">
        <v>343</v>
      </c>
      <c r="B104" s="380" t="s">
        <v>240</v>
      </c>
      <c r="C104" s="381"/>
      <c r="D104" s="381"/>
      <c r="E104" s="382"/>
      <c r="F104" s="381"/>
      <c r="G104" s="372"/>
      <c r="H104" s="383"/>
      <c r="I104" s="384"/>
      <c r="J104" s="28"/>
    </row>
    <row r="105" spans="1:10" s="385" customFormat="1" ht="12">
      <c r="A105" s="386"/>
      <c r="B105" s="387"/>
      <c r="C105" s="388"/>
      <c r="D105" s="388"/>
      <c r="E105" s="388"/>
      <c r="F105" s="389"/>
      <c r="G105" s="390"/>
      <c r="H105" s="391"/>
      <c r="I105" s="392"/>
      <c r="J105" s="28"/>
    </row>
    <row r="106" spans="1:10" s="385" customFormat="1" ht="12.75" thickBot="1">
      <c r="A106" s="386"/>
      <c r="B106" s="395"/>
      <c r="C106" s="396"/>
      <c r="D106" s="396"/>
      <c r="E106" s="398"/>
      <c r="F106" s="389"/>
      <c r="G106" s="399"/>
      <c r="H106" s="393"/>
      <c r="I106" s="394"/>
      <c r="J106" s="28"/>
    </row>
    <row r="107" spans="1:9" ht="12.75" thickBot="1">
      <c r="A107" s="501">
        <v>344</v>
      </c>
      <c r="B107" s="357" t="s">
        <v>185</v>
      </c>
      <c r="C107" s="358"/>
      <c r="D107" s="358"/>
      <c r="E107" s="588"/>
      <c r="F107" s="371"/>
      <c r="G107" s="659">
        <v>138165.91</v>
      </c>
      <c r="H107" s="182"/>
      <c r="I107" s="77">
        <v>138165.81</v>
      </c>
    </row>
    <row r="108" spans="1:9" ht="12.75">
      <c r="A108" s="502"/>
      <c r="B108" s="47" t="s">
        <v>313</v>
      </c>
      <c r="C108" s="580" t="s">
        <v>314</v>
      </c>
      <c r="D108" s="646">
        <v>2.4</v>
      </c>
      <c r="E108" s="645">
        <v>147.69</v>
      </c>
      <c r="F108" s="362">
        <v>1</v>
      </c>
      <c r="G108" s="651">
        <v>25763.6</v>
      </c>
      <c r="H108" s="373"/>
      <c r="I108" s="361"/>
    </row>
    <row r="109" spans="1:9" ht="12.75">
      <c r="A109" s="502"/>
      <c r="B109" s="648" t="s">
        <v>315</v>
      </c>
      <c r="C109" s="580" t="s">
        <v>314</v>
      </c>
      <c r="D109" s="646">
        <v>3.6</v>
      </c>
      <c r="E109" s="645">
        <v>179.78</v>
      </c>
      <c r="F109" s="362">
        <v>1</v>
      </c>
      <c r="G109" s="651">
        <v>47042.25</v>
      </c>
      <c r="H109" s="374"/>
      <c r="I109" s="363"/>
    </row>
    <row r="110" spans="1:9" ht="21" customHeight="1">
      <c r="A110" s="502"/>
      <c r="B110" s="648" t="s">
        <v>440</v>
      </c>
      <c r="C110" s="581" t="s">
        <v>317</v>
      </c>
      <c r="D110" s="647">
        <v>4</v>
      </c>
      <c r="E110" s="645">
        <v>35</v>
      </c>
      <c r="F110" s="362">
        <v>1</v>
      </c>
      <c r="G110" s="651">
        <v>10175.89</v>
      </c>
      <c r="H110" s="374"/>
      <c r="I110" s="363"/>
    </row>
    <row r="111" spans="1:9" ht="22.5" customHeight="1">
      <c r="A111" s="502"/>
      <c r="B111" s="648" t="s">
        <v>316</v>
      </c>
      <c r="C111" s="581" t="s">
        <v>319</v>
      </c>
      <c r="D111" s="646">
        <v>5</v>
      </c>
      <c r="E111" s="645">
        <v>50.22</v>
      </c>
      <c r="F111" s="362">
        <v>1</v>
      </c>
      <c r="G111" s="651">
        <v>225.99</v>
      </c>
      <c r="H111" s="374"/>
      <c r="I111" s="363"/>
    </row>
    <row r="112" spans="1:9" ht="21.75" customHeight="1">
      <c r="A112" s="502"/>
      <c r="B112" s="648" t="s">
        <v>318</v>
      </c>
      <c r="C112" s="581" t="s">
        <v>321</v>
      </c>
      <c r="D112" s="646">
        <v>100</v>
      </c>
      <c r="E112" s="645">
        <v>150</v>
      </c>
      <c r="F112" s="362">
        <v>1</v>
      </c>
      <c r="G112" s="651">
        <v>9000</v>
      </c>
      <c r="H112" s="374"/>
      <c r="I112" s="363"/>
    </row>
    <row r="113" spans="1:9" ht="21.75" customHeight="1">
      <c r="A113" s="502"/>
      <c r="B113" s="648" t="s">
        <v>320</v>
      </c>
      <c r="C113" s="581" t="s">
        <v>321</v>
      </c>
      <c r="D113" s="646">
        <v>10</v>
      </c>
      <c r="E113" s="645">
        <v>75.22</v>
      </c>
      <c r="F113" s="122">
        <v>1</v>
      </c>
      <c r="G113" s="651">
        <v>451.32</v>
      </c>
      <c r="H113" s="374"/>
      <c r="I113" s="363"/>
    </row>
    <row r="114" spans="1:9" ht="25.5" customHeight="1">
      <c r="A114" s="544"/>
      <c r="B114" s="648" t="s">
        <v>441</v>
      </c>
      <c r="C114" s="581" t="s">
        <v>321</v>
      </c>
      <c r="D114" s="646">
        <f>25/2</f>
        <v>12.5</v>
      </c>
      <c r="E114" s="645">
        <v>98.77</v>
      </c>
      <c r="F114" s="122">
        <v>1</v>
      </c>
      <c r="G114" s="651">
        <v>740.78</v>
      </c>
      <c r="H114" s="374"/>
      <c r="I114" s="363"/>
    </row>
    <row r="115" spans="1:9" ht="24" customHeight="1">
      <c r="A115" s="545"/>
      <c r="B115" s="648" t="s">
        <v>442</v>
      </c>
      <c r="C115" s="581" t="s">
        <v>321</v>
      </c>
      <c r="D115" s="646">
        <f>10/2</f>
        <v>5</v>
      </c>
      <c r="E115" s="645">
        <v>124.25</v>
      </c>
      <c r="F115" s="343">
        <v>1</v>
      </c>
      <c r="G115" s="651">
        <v>372.75</v>
      </c>
      <c r="H115" s="369"/>
      <c r="I115" s="370"/>
    </row>
    <row r="116" spans="1:9" ht="25.5" customHeight="1">
      <c r="A116" s="545"/>
      <c r="B116" s="648" t="s">
        <v>328</v>
      </c>
      <c r="C116" s="581" t="s">
        <v>321</v>
      </c>
      <c r="D116" s="646">
        <v>30</v>
      </c>
      <c r="E116" s="645">
        <v>95</v>
      </c>
      <c r="F116" s="343">
        <v>1</v>
      </c>
      <c r="G116" s="651">
        <v>1710</v>
      </c>
      <c r="H116" s="369"/>
      <c r="I116" s="370"/>
    </row>
    <row r="117" spans="1:9" ht="22.5" customHeight="1">
      <c r="A117" s="545"/>
      <c r="B117" s="648" t="s">
        <v>322</v>
      </c>
      <c r="C117" s="581" t="s">
        <v>321</v>
      </c>
      <c r="D117" s="646">
        <v>10</v>
      </c>
      <c r="E117" s="645">
        <v>100</v>
      </c>
      <c r="F117" s="343">
        <v>1</v>
      </c>
      <c r="G117" s="651">
        <v>600</v>
      </c>
      <c r="H117" s="369"/>
      <c r="I117" s="370"/>
    </row>
    <row r="118" spans="1:9" ht="22.5" customHeight="1">
      <c r="A118" s="545"/>
      <c r="B118" s="648" t="s">
        <v>323</v>
      </c>
      <c r="C118" s="581"/>
      <c r="D118" s="646">
        <v>10</v>
      </c>
      <c r="E118" s="645">
        <v>123.43</v>
      </c>
      <c r="F118" s="343"/>
      <c r="G118" s="651">
        <v>740.58</v>
      </c>
      <c r="H118" s="369"/>
      <c r="I118" s="370"/>
    </row>
    <row r="119" spans="1:9" ht="23.25" customHeight="1">
      <c r="A119" s="545"/>
      <c r="B119" s="648" t="s">
        <v>324</v>
      </c>
      <c r="C119" s="581" t="s">
        <v>321</v>
      </c>
      <c r="D119" s="646">
        <v>5</v>
      </c>
      <c r="E119" s="645">
        <v>95</v>
      </c>
      <c r="F119" s="343">
        <v>1</v>
      </c>
      <c r="G119" s="651">
        <v>285</v>
      </c>
      <c r="H119" s="369"/>
      <c r="I119" s="370"/>
    </row>
    <row r="120" spans="1:9" ht="23.25" customHeight="1">
      <c r="A120" s="545"/>
      <c r="B120" s="648" t="s">
        <v>325</v>
      </c>
      <c r="C120" s="581"/>
      <c r="D120" s="646">
        <v>20</v>
      </c>
      <c r="E120" s="645">
        <v>45</v>
      </c>
      <c r="F120" s="343"/>
      <c r="G120" s="651">
        <v>540</v>
      </c>
      <c r="H120" s="369"/>
      <c r="I120" s="370"/>
    </row>
    <row r="121" spans="1:9" ht="22.5" customHeight="1">
      <c r="A121" s="545"/>
      <c r="B121" s="648" t="s">
        <v>443</v>
      </c>
      <c r="C121" s="581" t="s">
        <v>321</v>
      </c>
      <c r="D121" s="646">
        <v>2</v>
      </c>
      <c r="E121" s="645">
        <v>400</v>
      </c>
      <c r="F121" s="343">
        <v>1</v>
      </c>
      <c r="G121" s="651">
        <v>480</v>
      </c>
      <c r="H121" s="369"/>
      <c r="I121" s="370"/>
    </row>
    <row r="122" spans="1:9" ht="26.25" customHeight="1" thickBot="1">
      <c r="A122" s="544">
        <v>344</v>
      </c>
      <c r="B122" s="47" t="s">
        <v>326</v>
      </c>
      <c r="C122" s="581" t="s">
        <v>327</v>
      </c>
      <c r="D122" s="649" t="s">
        <v>444</v>
      </c>
      <c r="E122" s="650">
        <v>550.84</v>
      </c>
      <c r="F122" s="343">
        <v>1</v>
      </c>
      <c r="G122" s="651">
        <v>40037.75</v>
      </c>
      <c r="H122" s="376"/>
      <c r="I122" s="370"/>
    </row>
    <row r="123" spans="1:9" ht="12.75" thickBot="1">
      <c r="A123" s="543">
        <v>344</v>
      </c>
      <c r="B123" s="357" t="s">
        <v>187</v>
      </c>
      <c r="C123" s="358"/>
      <c r="D123" s="358"/>
      <c r="E123" s="359"/>
      <c r="F123" s="358"/>
      <c r="G123" s="372"/>
      <c r="H123" s="182"/>
      <c r="I123" s="76"/>
    </row>
    <row r="124" spans="1:10" s="385" customFormat="1" ht="12.75" thickBot="1">
      <c r="A124" s="379">
        <v>344</v>
      </c>
      <c r="B124" s="637" t="s">
        <v>188</v>
      </c>
      <c r="C124" s="540"/>
      <c r="D124" s="540"/>
      <c r="E124" s="541"/>
      <c r="F124" s="540"/>
      <c r="G124" s="659">
        <v>44415.35</v>
      </c>
      <c r="H124" s="383"/>
      <c r="I124" s="384"/>
      <c r="J124" s="28"/>
    </row>
    <row r="125" spans="1:10" s="385" customFormat="1" ht="12">
      <c r="A125" s="386"/>
      <c r="B125" s="641" t="s">
        <v>431</v>
      </c>
      <c r="C125" s="643" t="s">
        <v>135</v>
      </c>
      <c r="D125" s="632">
        <v>5</v>
      </c>
      <c r="E125" s="644">
        <v>75</v>
      </c>
      <c r="F125" s="341">
        <v>1</v>
      </c>
      <c r="G125" s="651">
        <v>18171.23</v>
      </c>
      <c r="H125" s="635"/>
      <c r="I125" s="636"/>
      <c r="J125" s="28"/>
    </row>
    <row r="126" spans="1:10" s="385" customFormat="1" ht="12">
      <c r="A126" s="386"/>
      <c r="B126" s="642" t="s">
        <v>432</v>
      </c>
      <c r="C126" s="643" t="s">
        <v>135</v>
      </c>
      <c r="D126" s="632">
        <v>5</v>
      </c>
      <c r="E126" s="644">
        <v>22</v>
      </c>
      <c r="F126" s="341">
        <v>1</v>
      </c>
      <c r="G126" s="651">
        <v>5330.23</v>
      </c>
      <c r="H126" s="635"/>
      <c r="I126" s="636"/>
      <c r="J126" s="28"/>
    </row>
    <row r="127" spans="1:10" s="385" customFormat="1" ht="12">
      <c r="A127" s="386"/>
      <c r="B127" s="642" t="s">
        <v>433</v>
      </c>
      <c r="C127" s="643" t="s">
        <v>135</v>
      </c>
      <c r="D127" s="632">
        <v>0.1</v>
      </c>
      <c r="E127" s="644">
        <v>326</v>
      </c>
      <c r="F127" s="341">
        <v>1</v>
      </c>
      <c r="G127" s="651">
        <v>1579.69</v>
      </c>
      <c r="H127" s="635"/>
      <c r="I127" s="636"/>
      <c r="J127" s="28"/>
    </row>
    <row r="128" spans="1:10" s="385" customFormat="1" ht="12">
      <c r="A128" s="386"/>
      <c r="B128" s="642" t="s">
        <v>434</v>
      </c>
      <c r="C128" s="643" t="s">
        <v>135</v>
      </c>
      <c r="D128" s="632">
        <v>3</v>
      </c>
      <c r="E128" s="644">
        <v>26</v>
      </c>
      <c r="F128" s="341">
        <v>1</v>
      </c>
      <c r="G128" s="651">
        <v>3779.62</v>
      </c>
      <c r="H128" s="635"/>
      <c r="I128" s="636"/>
      <c r="J128" s="28"/>
    </row>
    <row r="129" spans="1:10" s="385" customFormat="1" ht="12">
      <c r="A129" s="386"/>
      <c r="B129" s="642" t="s">
        <v>435</v>
      </c>
      <c r="C129" s="643" t="s">
        <v>135</v>
      </c>
      <c r="D129" s="632">
        <v>3</v>
      </c>
      <c r="E129" s="644">
        <v>82</v>
      </c>
      <c r="F129" s="341">
        <v>1</v>
      </c>
      <c r="G129" s="651">
        <v>11920.33</v>
      </c>
      <c r="H129" s="635"/>
      <c r="I129" s="636"/>
      <c r="J129" s="28"/>
    </row>
    <row r="130" spans="1:10" s="385" customFormat="1" ht="12.75" thickBot="1">
      <c r="A130" s="386"/>
      <c r="B130" s="642" t="s">
        <v>436</v>
      </c>
      <c r="C130" s="643" t="s">
        <v>135</v>
      </c>
      <c r="D130" s="632">
        <v>1</v>
      </c>
      <c r="E130" s="644">
        <v>75</v>
      </c>
      <c r="F130" s="389">
        <v>1</v>
      </c>
      <c r="G130" s="651">
        <v>3634.25</v>
      </c>
      <c r="H130" s="391"/>
      <c r="I130" s="392"/>
      <c r="J130" s="28"/>
    </row>
    <row r="131" spans="1:9" ht="12.75" thickBot="1">
      <c r="A131" s="377">
        <v>346</v>
      </c>
      <c r="B131" s="638" t="s">
        <v>186</v>
      </c>
      <c r="C131" s="639"/>
      <c r="D131" s="639"/>
      <c r="E131" s="640"/>
      <c r="F131" s="358"/>
      <c r="G131" s="659">
        <v>111165.41</v>
      </c>
      <c r="H131" s="182"/>
      <c r="I131" s="76">
        <v>111580.76</v>
      </c>
    </row>
    <row r="132" spans="1:9" ht="22.5">
      <c r="A132" s="168"/>
      <c r="B132" s="582" t="s">
        <v>329</v>
      </c>
      <c r="C132" s="583" t="s">
        <v>357</v>
      </c>
      <c r="D132" s="633">
        <v>9.5</v>
      </c>
      <c r="E132" s="634">
        <v>90</v>
      </c>
      <c r="F132" s="169">
        <v>1</v>
      </c>
      <c r="G132" s="652">
        <v>4991.49</v>
      </c>
      <c r="H132" s="373"/>
      <c r="I132" s="361"/>
    </row>
    <row r="133" spans="1:9" ht="22.5">
      <c r="A133" s="168"/>
      <c r="B133" s="582" t="s">
        <v>330</v>
      </c>
      <c r="C133" s="583" t="s">
        <v>357</v>
      </c>
      <c r="D133" s="633">
        <v>6.3</v>
      </c>
      <c r="E133" s="634">
        <v>42</v>
      </c>
      <c r="F133" s="169">
        <v>1</v>
      </c>
      <c r="G133" s="652">
        <v>1544.74</v>
      </c>
      <c r="H133" s="374"/>
      <c r="I133" s="363"/>
    </row>
    <row r="134" spans="1:9" ht="22.5">
      <c r="A134" s="168"/>
      <c r="B134" s="582" t="s">
        <v>331</v>
      </c>
      <c r="C134" s="583" t="s">
        <v>357</v>
      </c>
      <c r="D134" s="633">
        <v>4</v>
      </c>
      <c r="E134" s="634">
        <v>210</v>
      </c>
      <c r="F134" s="169">
        <v>1</v>
      </c>
      <c r="G134" s="652">
        <v>4903.92</v>
      </c>
      <c r="H134" s="374"/>
      <c r="I134" s="363"/>
    </row>
    <row r="135" spans="1:9" ht="22.5">
      <c r="A135" s="168"/>
      <c r="B135" s="582" t="s">
        <v>332</v>
      </c>
      <c r="C135" s="583" t="s">
        <v>357</v>
      </c>
      <c r="D135" s="633">
        <v>0.5</v>
      </c>
      <c r="E135" s="634">
        <v>157</v>
      </c>
      <c r="F135" s="169">
        <v>1</v>
      </c>
      <c r="G135" s="652">
        <v>458.29</v>
      </c>
      <c r="H135" s="374"/>
      <c r="I135" s="363"/>
    </row>
    <row r="136" spans="1:9" ht="22.5">
      <c r="A136" s="168"/>
      <c r="B136" s="582" t="s">
        <v>333</v>
      </c>
      <c r="C136" s="583" t="s">
        <v>357</v>
      </c>
      <c r="D136" s="633">
        <v>7.9</v>
      </c>
      <c r="E136" s="634">
        <v>25</v>
      </c>
      <c r="F136" s="169">
        <v>1</v>
      </c>
      <c r="G136" s="652">
        <v>1153.01</v>
      </c>
      <c r="H136" s="374"/>
      <c r="I136" s="363"/>
    </row>
    <row r="137" spans="1:9" ht="22.5">
      <c r="A137" s="378"/>
      <c r="B137" s="582" t="s">
        <v>334</v>
      </c>
      <c r="C137" s="583" t="s">
        <v>357</v>
      </c>
      <c r="D137" s="633">
        <v>12.7</v>
      </c>
      <c r="E137" s="634">
        <v>32</v>
      </c>
      <c r="F137" s="169">
        <v>1</v>
      </c>
      <c r="G137" s="652">
        <v>2372.56</v>
      </c>
      <c r="H137" s="374"/>
      <c r="I137" s="363"/>
    </row>
    <row r="138" spans="1:9" ht="22.5">
      <c r="A138" s="378"/>
      <c r="B138" s="582" t="s">
        <v>335</v>
      </c>
      <c r="C138" s="583" t="s">
        <v>357</v>
      </c>
      <c r="D138" s="633">
        <v>4.1</v>
      </c>
      <c r="E138" s="634">
        <v>53</v>
      </c>
      <c r="F138" s="169">
        <v>1</v>
      </c>
      <c r="G138" s="652">
        <v>1268.6</v>
      </c>
      <c r="H138" s="374"/>
      <c r="I138" s="363"/>
    </row>
    <row r="139" spans="1:9" ht="22.5">
      <c r="A139" s="378"/>
      <c r="B139" s="582" t="s">
        <v>336</v>
      </c>
      <c r="C139" s="583" t="s">
        <v>357</v>
      </c>
      <c r="D139" s="633">
        <v>0.8</v>
      </c>
      <c r="E139" s="634">
        <v>80</v>
      </c>
      <c r="F139" s="169">
        <v>1</v>
      </c>
      <c r="G139" s="652">
        <v>373.63</v>
      </c>
      <c r="H139" s="374"/>
      <c r="I139" s="363"/>
    </row>
    <row r="140" spans="1:9" ht="22.5">
      <c r="A140" s="378"/>
      <c r="B140" s="582" t="s">
        <v>337</v>
      </c>
      <c r="C140" s="583" t="s">
        <v>357</v>
      </c>
      <c r="D140" s="633">
        <v>5</v>
      </c>
      <c r="E140" s="634">
        <v>79</v>
      </c>
      <c r="F140" s="169">
        <v>1</v>
      </c>
      <c r="G140" s="652">
        <v>2306.01</v>
      </c>
      <c r="H140" s="374"/>
      <c r="I140" s="363"/>
    </row>
    <row r="141" spans="1:9" ht="22.5">
      <c r="A141" s="378"/>
      <c r="B141" s="582" t="s">
        <v>338</v>
      </c>
      <c r="C141" s="583" t="s">
        <v>357</v>
      </c>
      <c r="D141" s="633">
        <v>16.7</v>
      </c>
      <c r="E141" s="634">
        <v>9.5</v>
      </c>
      <c r="F141" s="169">
        <v>1</v>
      </c>
      <c r="G141" s="652">
        <v>926.2</v>
      </c>
      <c r="H141" s="374"/>
      <c r="I141" s="363"/>
    </row>
    <row r="142" spans="1:9" ht="22.5">
      <c r="A142" s="378"/>
      <c r="B142" s="582" t="s">
        <v>339</v>
      </c>
      <c r="C142" s="583" t="s">
        <v>357</v>
      </c>
      <c r="D142" s="633">
        <v>6.7</v>
      </c>
      <c r="E142" s="634">
        <v>68</v>
      </c>
      <c r="F142" s="169">
        <v>1</v>
      </c>
      <c r="G142" s="652">
        <v>2659.79</v>
      </c>
      <c r="H142" s="374"/>
      <c r="I142" s="363"/>
    </row>
    <row r="143" spans="1:9" ht="22.5">
      <c r="A143" s="378"/>
      <c r="B143" s="582" t="s">
        <v>340</v>
      </c>
      <c r="C143" s="583" t="s">
        <v>357</v>
      </c>
      <c r="D143" s="633">
        <v>20</v>
      </c>
      <c r="E143" s="634">
        <v>50</v>
      </c>
      <c r="F143" s="169">
        <v>1</v>
      </c>
      <c r="G143" s="652">
        <v>5838</v>
      </c>
      <c r="H143" s="374"/>
      <c r="I143" s="363"/>
    </row>
    <row r="144" spans="1:9" ht="22.5">
      <c r="A144" s="378">
        <v>346</v>
      </c>
      <c r="B144" s="582" t="s">
        <v>341</v>
      </c>
      <c r="C144" s="583" t="s">
        <v>357</v>
      </c>
      <c r="D144" s="633">
        <v>17</v>
      </c>
      <c r="E144" s="634">
        <v>23</v>
      </c>
      <c r="F144" s="169">
        <v>1</v>
      </c>
      <c r="G144" s="652">
        <v>2282.66</v>
      </c>
      <c r="H144" s="374"/>
      <c r="I144" s="363"/>
    </row>
    <row r="145" spans="1:9" ht="22.5">
      <c r="A145" s="378"/>
      <c r="B145" s="582" t="s">
        <v>342</v>
      </c>
      <c r="C145" s="583" t="s">
        <v>358</v>
      </c>
      <c r="D145" s="633">
        <v>5</v>
      </c>
      <c r="E145" s="634">
        <v>235</v>
      </c>
      <c r="F145" s="169">
        <v>1</v>
      </c>
      <c r="G145" s="652">
        <v>705</v>
      </c>
      <c r="H145" s="374"/>
      <c r="I145" s="363"/>
    </row>
    <row r="146" spans="1:9" ht="22.5">
      <c r="A146" s="378"/>
      <c r="B146" s="582" t="s">
        <v>343</v>
      </c>
      <c r="C146" s="583" t="s">
        <v>358</v>
      </c>
      <c r="D146" s="633">
        <v>3</v>
      </c>
      <c r="E146" s="634">
        <v>120</v>
      </c>
      <c r="F146" s="169">
        <v>1</v>
      </c>
      <c r="G146" s="652">
        <v>216</v>
      </c>
      <c r="H146" s="374"/>
      <c r="I146" s="363"/>
    </row>
    <row r="147" spans="1:9" ht="22.5">
      <c r="A147" s="378"/>
      <c r="B147" s="582" t="s">
        <v>344</v>
      </c>
      <c r="C147" s="583" t="s">
        <v>358</v>
      </c>
      <c r="D147" s="633">
        <v>2</v>
      </c>
      <c r="E147" s="634">
        <v>120</v>
      </c>
      <c r="F147" s="169">
        <v>1</v>
      </c>
      <c r="G147" s="652">
        <v>144</v>
      </c>
      <c r="H147" s="374"/>
      <c r="I147" s="363"/>
    </row>
    <row r="148" spans="1:9" ht="22.5">
      <c r="A148" s="378"/>
      <c r="B148" s="582" t="s">
        <v>345</v>
      </c>
      <c r="C148" s="583" t="s">
        <v>358</v>
      </c>
      <c r="D148" s="633">
        <v>50</v>
      </c>
      <c r="E148" s="634">
        <v>2</v>
      </c>
      <c r="F148" s="169">
        <v>1</v>
      </c>
      <c r="G148" s="652">
        <v>60</v>
      </c>
      <c r="H148" s="374"/>
      <c r="I148" s="363"/>
    </row>
    <row r="149" spans="1:9" ht="22.5">
      <c r="A149" s="378"/>
      <c r="B149" s="582" t="s">
        <v>346</v>
      </c>
      <c r="C149" s="583" t="s">
        <v>358</v>
      </c>
      <c r="D149" s="633">
        <v>2</v>
      </c>
      <c r="E149" s="634">
        <v>120</v>
      </c>
      <c r="F149" s="169">
        <v>1</v>
      </c>
      <c r="G149" s="652">
        <v>144</v>
      </c>
      <c r="H149" s="374"/>
      <c r="I149" s="363"/>
    </row>
    <row r="150" spans="1:9" ht="22.5">
      <c r="A150" s="378"/>
      <c r="B150" s="582" t="s">
        <v>347</v>
      </c>
      <c r="C150" s="583" t="s">
        <v>358</v>
      </c>
      <c r="D150" s="633">
        <v>4</v>
      </c>
      <c r="E150" s="634">
        <v>100</v>
      </c>
      <c r="F150" s="169">
        <v>1</v>
      </c>
      <c r="G150" s="652">
        <v>240</v>
      </c>
      <c r="H150" s="374"/>
      <c r="I150" s="363"/>
    </row>
    <row r="151" spans="1:9" ht="22.5">
      <c r="A151" s="378"/>
      <c r="B151" s="582" t="s">
        <v>348</v>
      </c>
      <c r="C151" s="583" t="s">
        <v>358</v>
      </c>
      <c r="D151" s="633">
        <v>125</v>
      </c>
      <c r="E151" s="634">
        <v>30</v>
      </c>
      <c r="F151" s="169">
        <v>1</v>
      </c>
      <c r="G151" s="652">
        <v>2250</v>
      </c>
      <c r="H151" s="374"/>
      <c r="I151" s="363"/>
    </row>
    <row r="152" spans="1:9" ht="22.5">
      <c r="A152" s="378"/>
      <c r="B152" s="582" t="s">
        <v>349</v>
      </c>
      <c r="C152" s="583" t="s">
        <v>358</v>
      </c>
      <c r="D152" s="633">
        <v>108</v>
      </c>
      <c r="E152" s="634">
        <v>36</v>
      </c>
      <c r="F152" s="169">
        <v>1</v>
      </c>
      <c r="G152" s="652">
        <v>2332.8</v>
      </c>
      <c r="H152" s="374"/>
      <c r="I152" s="363"/>
    </row>
    <row r="153" spans="1:9" ht="30">
      <c r="A153" s="378"/>
      <c r="B153" s="582" t="s">
        <v>350</v>
      </c>
      <c r="C153" s="583" t="s">
        <v>358</v>
      </c>
      <c r="D153" s="633">
        <v>30</v>
      </c>
      <c r="E153" s="634">
        <v>30</v>
      </c>
      <c r="F153" s="169">
        <v>1</v>
      </c>
      <c r="G153" s="652">
        <v>540</v>
      </c>
      <c r="H153" s="374"/>
      <c r="I153" s="363"/>
    </row>
    <row r="154" spans="1:9" ht="22.5">
      <c r="A154" s="378"/>
      <c r="B154" s="582" t="s">
        <v>351</v>
      </c>
      <c r="C154" s="583" t="s">
        <v>358</v>
      </c>
      <c r="D154" s="633">
        <v>10</v>
      </c>
      <c r="E154" s="634">
        <v>200</v>
      </c>
      <c r="F154" s="169">
        <v>1</v>
      </c>
      <c r="G154" s="652">
        <v>1200</v>
      </c>
      <c r="H154" s="374"/>
      <c r="I154" s="363"/>
    </row>
    <row r="155" spans="1:9" ht="22.5">
      <c r="A155" s="378"/>
      <c r="B155" s="582" t="s">
        <v>352</v>
      </c>
      <c r="C155" s="583" t="s">
        <v>358</v>
      </c>
      <c r="D155" s="633">
        <v>5</v>
      </c>
      <c r="E155" s="634">
        <v>200</v>
      </c>
      <c r="F155" s="169">
        <v>1</v>
      </c>
      <c r="G155" s="652">
        <v>600</v>
      </c>
      <c r="H155" s="374"/>
      <c r="I155" s="363"/>
    </row>
    <row r="156" spans="1:9" ht="22.5">
      <c r="A156" s="378"/>
      <c r="B156" s="582" t="s">
        <v>353</v>
      </c>
      <c r="C156" s="583" t="s">
        <v>358</v>
      </c>
      <c r="D156" s="633">
        <v>5</v>
      </c>
      <c r="E156" s="634">
        <v>250</v>
      </c>
      <c r="F156" s="169">
        <v>1</v>
      </c>
      <c r="G156" s="652">
        <v>750</v>
      </c>
      <c r="H156" s="374"/>
      <c r="I156" s="363"/>
    </row>
    <row r="157" spans="1:9" ht="22.5">
      <c r="A157" s="378"/>
      <c r="B157" s="582" t="s">
        <v>354</v>
      </c>
      <c r="C157" s="583" t="s">
        <v>358</v>
      </c>
      <c r="D157" s="633">
        <v>12</v>
      </c>
      <c r="E157" s="634">
        <v>70</v>
      </c>
      <c r="F157" s="169">
        <v>1</v>
      </c>
      <c r="G157" s="652">
        <v>504</v>
      </c>
      <c r="H157" s="374"/>
      <c r="I157" s="363"/>
    </row>
    <row r="158" spans="1:9" ht="22.5">
      <c r="A158" s="378"/>
      <c r="B158" s="582" t="s">
        <v>355</v>
      </c>
      <c r="C158" s="583" t="s">
        <v>358</v>
      </c>
      <c r="D158" s="633">
        <v>10</v>
      </c>
      <c r="E158" s="634">
        <v>220</v>
      </c>
      <c r="F158" s="169">
        <v>1</v>
      </c>
      <c r="G158" s="652">
        <v>1320</v>
      </c>
      <c r="H158" s="374"/>
      <c r="I158" s="363"/>
    </row>
    <row r="159" spans="1:9" ht="22.5">
      <c r="A159" s="378"/>
      <c r="B159" s="582" t="s">
        <v>356</v>
      </c>
      <c r="C159" s="583" t="s">
        <v>358</v>
      </c>
      <c r="D159" s="633">
        <v>2</v>
      </c>
      <c r="E159" s="634">
        <v>252</v>
      </c>
      <c r="F159" s="169">
        <v>1</v>
      </c>
      <c r="G159" s="652">
        <v>302.4</v>
      </c>
      <c r="H159" s="376"/>
      <c r="I159" s="370"/>
    </row>
    <row r="160" spans="1:9" ht="15">
      <c r="A160" s="378">
        <v>346</v>
      </c>
      <c r="B160" s="582" t="s">
        <v>437</v>
      </c>
      <c r="C160" s="583"/>
      <c r="D160" s="633">
        <v>2</v>
      </c>
      <c r="E160" s="634">
        <v>22000</v>
      </c>
      <c r="F160" s="169"/>
      <c r="G160" s="375">
        <v>44000</v>
      </c>
      <c r="H160" s="376"/>
      <c r="I160" s="370"/>
    </row>
    <row r="161" spans="1:9" ht="15.75" thickBot="1">
      <c r="A161" s="378"/>
      <c r="B161" s="582" t="s">
        <v>438</v>
      </c>
      <c r="C161" s="583"/>
      <c r="D161" s="633">
        <v>1</v>
      </c>
      <c r="E161" s="634">
        <v>24778.31</v>
      </c>
      <c r="F161" s="169"/>
      <c r="G161" s="375">
        <v>24778.31</v>
      </c>
      <c r="H161" s="376"/>
      <c r="I161" s="370"/>
    </row>
    <row r="162" spans="1:9" ht="12.75" thickBot="1">
      <c r="A162" s="501">
        <v>346</v>
      </c>
      <c r="B162" s="594" t="s">
        <v>183</v>
      </c>
      <c r="C162" s="358"/>
      <c r="D162" s="358"/>
      <c r="E162" s="590"/>
      <c r="F162" s="588"/>
      <c r="G162" s="660">
        <v>9560.1</v>
      </c>
      <c r="H162" s="336">
        <v>23300</v>
      </c>
      <c r="I162" s="186">
        <v>32860.1</v>
      </c>
    </row>
    <row r="163" spans="1:9" ht="12">
      <c r="A163" s="593"/>
      <c r="B163" s="595" t="s">
        <v>375</v>
      </c>
      <c r="C163" s="596" t="s">
        <v>139</v>
      </c>
      <c r="D163" s="598">
        <v>201</v>
      </c>
      <c r="E163" s="600">
        <v>150</v>
      </c>
      <c r="F163" s="120">
        <v>1</v>
      </c>
      <c r="G163" s="591"/>
      <c r="H163" s="589"/>
      <c r="I163" s="215"/>
    </row>
    <row r="164" spans="1:9" ht="12">
      <c r="A164" s="593"/>
      <c r="B164" s="595" t="s">
        <v>376</v>
      </c>
      <c r="C164" s="596" t="s">
        <v>139</v>
      </c>
      <c r="D164" s="598">
        <v>100</v>
      </c>
      <c r="E164" s="600">
        <v>8.4</v>
      </c>
      <c r="F164" s="120">
        <v>1</v>
      </c>
      <c r="G164" s="591"/>
      <c r="H164" s="589"/>
      <c r="I164" s="215"/>
    </row>
    <row r="165" spans="1:9" ht="12">
      <c r="A165" s="593"/>
      <c r="B165" s="595" t="s">
        <v>377</v>
      </c>
      <c r="C165" s="596" t="s">
        <v>139</v>
      </c>
      <c r="D165" s="598">
        <v>20</v>
      </c>
      <c r="E165" s="600">
        <v>49</v>
      </c>
      <c r="F165" s="120">
        <v>1</v>
      </c>
      <c r="G165" s="591"/>
      <c r="H165" s="589"/>
      <c r="I165" s="215"/>
    </row>
    <row r="166" spans="1:9" ht="12">
      <c r="A166" s="593"/>
      <c r="B166" s="595" t="s">
        <v>378</v>
      </c>
      <c r="C166" s="596" t="s">
        <v>139</v>
      </c>
      <c r="D166" s="598">
        <v>80</v>
      </c>
      <c r="E166" s="600">
        <v>10</v>
      </c>
      <c r="F166" s="120">
        <v>1</v>
      </c>
      <c r="G166" s="591"/>
      <c r="H166" s="589"/>
      <c r="I166" s="215"/>
    </row>
    <row r="167" spans="1:9" ht="12">
      <c r="A167" s="593"/>
      <c r="B167" s="595" t="s">
        <v>379</v>
      </c>
      <c r="C167" s="596" t="s">
        <v>139</v>
      </c>
      <c r="D167" s="598">
        <v>80</v>
      </c>
      <c r="E167" s="600">
        <v>8</v>
      </c>
      <c r="F167" s="120">
        <v>1</v>
      </c>
      <c r="G167" s="591"/>
      <c r="H167" s="589"/>
      <c r="I167" s="215"/>
    </row>
    <row r="168" spans="1:9" ht="12">
      <c r="A168" s="593"/>
      <c r="B168" s="595" t="s">
        <v>380</v>
      </c>
      <c r="C168" s="596" t="s">
        <v>139</v>
      </c>
      <c r="D168" s="598">
        <v>30</v>
      </c>
      <c r="E168" s="600">
        <v>26</v>
      </c>
      <c r="F168" s="120">
        <v>1</v>
      </c>
      <c r="G168" s="591"/>
      <c r="H168" s="589"/>
      <c r="I168" s="215"/>
    </row>
    <row r="169" spans="1:9" ht="12">
      <c r="A169" s="593"/>
      <c r="B169" s="595" t="s">
        <v>381</v>
      </c>
      <c r="C169" s="596" t="s">
        <v>139</v>
      </c>
      <c r="D169" s="598">
        <v>30</v>
      </c>
      <c r="E169" s="600">
        <v>20</v>
      </c>
      <c r="F169" s="120">
        <v>1</v>
      </c>
      <c r="G169" s="591"/>
      <c r="H169" s="589"/>
      <c r="I169" s="215"/>
    </row>
    <row r="170" spans="1:9" ht="12">
      <c r="A170" s="593"/>
      <c r="B170" s="595" t="s">
        <v>382</v>
      </c>
      <c r="C170" s="596" t="s">
        <v>139</v>
      </c>
      <c r="D170" s="598">
        <v>10</v>
      </c>
      <c r="E170" s="600">
        <v>24.5</v>
      </c>
      <c r="F170" s="120">
        <v>1</v>
      </c>
      <c r="G170" s="591"/>
      <c r="H170" s="589"/>
      <c r="I170" s="215"/>
    </row>
    <row r="171" spans="1:9" ht="12">
      <c r="A171" s="593"/>
      <c r="B171" s="595" t="s">
        <v>383</v>
      </c>
      <c r="C171" s="596" t="s">
        <v>139</v>
      </c>
      <c r="D171" s="598">
        <v>10</v>
      </c>
      <c r="E171" s="600">
        <v>9</v>
      </c>
      <c r="F171" s="120">
        <v>1</v>
      </c>
      <c r="G171" s="591"/>
      <c r="H171" s="589"/>
      <c r="I171" s="215"/>
    </row>
    <row r="172" spans="1:9" ht="12">
      <c r="A172" s="593"/>
      <c r="B172" s="595" t="s">
        <v>384</v>
      </c>
      <c r="C172" s="596" t="s">
        <v>139</v>
      </c>
      <c r="D172" s="598">
        <v>10</v>
      </c>
      <c r="E172" s="600">
        <v>25.5</v>
      </c>
      <c r="F172" s="120">
        <v>1</v>
      </c>
      <c r="G172" s="591"/>
      <c r="H172" s="589"/>
      <c r="I172" s="215"/>
    </row>
    <row r="173" spans="1:9" ht="12">
      <c r="A173" s="593"/>
      <c r="B173" s="595" t="s">
        <v>385</v>
      </c>
      <c r="C173" s="596" t="s">
        <v>139</v>
      </c>
      <c r="D173" s="598">
        <v>10</v>
      </c>
      <c r="E173" s="600">
        <v>22</v>
      </c>
      <c r="F173" s="120">
        <v>1</v>
      </c>
      <c r="G173" s="591"/>
      <c r="H173" s="589"/>
      <c r="I173" s="215"/>
    </row>
    <row r="174" spans="1:9" ht="12">
      <c r="A174" s="593"/>
      <c r="B174" s="595" t="s">
        <v>386</v>
      </c>
      <c r="C174" s="596" t="s">
        <v>139</v>
      </c>
      <c r="D174" s="598">
        <v>40</v>
      </c>
      <c r="E174" s="600">
        <v>4</v>
      </c>
      <c r="F174" s="120">
        <v>1</v>
      </c>
      <c r="G174" s="591"/>
      <c r="H174" s="589"/>
      <c r="I174" s="215"/>
    </row>
    <row r="175" spans="1:9" ht="12">
      <c r="A175" s="593"/>
      <c r="B175" s="595" t="s">
        <v>387</v>
      </c>
      <c r="C175" s="596" t="s">
        <v>139</v>
      </c>
      <c r="D175" s="598">
        <v>50</v>
      </c>
      <c r="E175" s="600">
        <v>10.2</v>
      </c>
      <c r="F175" s="120">
        <v>1</v>
      </c>
      <c r="G175" s="591"/>
      <c r="H175" s="589"/>
      <c r="I175" s="215"/>
    </row>
    <row r="176" spans="1:9" ht="12">
      <c r="A176" s="593"/>
      <c r="B176" s="595" t="s">
        <v>388</v>
      </c>
      <c r="C176" s="596" t="s">
        <v>139</v>
      </c>
      <c r="D176" s="598">
        <v>2</v>
      </c>
      <c r="E176" s="600" t="s">
        <v>390</v>
      </c>
      <c r="F176" s="120">
        <v>1</v>
      </c>
      <c r="G176" s="591"/>
      <c r="H176" s="589"/>
      <c r="I176" s="215"/>
    </row>
    <row r="177" spans="1:9" ht="12">
      <c r="A177" s="593"/>
      <c r="B177" s="595" t="s">
        <v>389</v>
      </c>
      <c r="C177" s="597" t="s">
        <v>139</v>
      </c>
      <c r="D177" s="599">
        <v>51</v>
      </c>
      <c r="E177" s="601">
        <v>20</v>
      </c>
      <c r="F177" s="120">
        <v>1</v>
      </c>
      <c r="G177" s="592"/>
      <c r="H177" s="360"/>
      <c r="I177" s="361"/>
    </row>
    <row r="178" spans="1:9" ht="12">
      <c r="A178" s="98">
        <v>346</v>
      </c>
      <c r="B178" s="365" t="s">
        <v>359</v>
      </c>
      <c r="C178" s="131" t="s">
        <v>135</v>
      </c>
      <c r="D178" s="366"/>
      <c r="E178" s="131"/>
      <c r="F178" s="366">
        <v>1</v>
      </c>
      <c r="G178" s="364">
        <v>9560.1</v>
      </c>
      <c r="H178" s="360">
        <v>3300</v>
      </c>
      <c r="I178" s="363">
        <v>12860.1</v>
      </c>
    </row>
    <row r="179" spans="1:9" ht="12.75" thickBot="1">
      <c r="A179" s="106">
        <v>346</v>
      </c>
      <c r="B179" s="367" t="s">
        <v>184</v>
      </c>
      <c r="C179" s="130"/>
      <c r="D179" s="131"/>
      <c r="E179" s="131"/>
      <c r="F179" s="300"/>
      <c r="G179" s="364"/>
      <c r="H179" s="368"/>
      <c r="I179" s="124"/>
    </row>
    <row r="180" spans="1:10" s="385" customFormat="1" ht="23.25" thickBot="1">
      <c r="A180" s="379">
        <v>349</v>
      </c>
      <c r="B180" s="380" t="s">
        <v>241</v>
      </c>
      <c r="C180" s="540"/>
      <c r="D180" s="540"/>
      <c r="E180" s="541"/>
      <c r="F180" s="540"/>
      <c r="G180" s="659">
        <f>G181+G182</f>
        <v>3630</v>
      </c>
      <c r="H180" s="383"/>
      <c r="I180" s="384">
        <v>3630</v>
      </c>
      <c r="J180" s="28"/>
    </row>
    <row r="181" spans="1:10" s="385" customFormat="1" ht="22.5">
      <c r="A181" s="386"/>
      <c r="B181" s="327" t="s">
        <v>244</v>
      </c>
      <c r="C181" s="542" t="s">
        <v>135</v>
      </c>
      <c r="D181" s="542"/>
      <c r="E181" s="542">
        <v>97.2</v>
      </c>
      <c r="F181" s="341">
        <v>1</v>
      </c>
      <c r="G181" s="538">
        <v>583.2</v>
      </c>
      <c r="H181" s="391"/>
      <c r="I181" s="392">
        <v>583.2</v>
      </c>
      <c r="J181" s="28"/>
    </row>
    <row r="182" spans="1:10" s="385" customFormat="1" ht="23.25" thickBot="1">
      <c r="A182" s="386"/>
      <c r="B182" s="395" t="s">
        <v>245</v>
      </c>
      <c r="C182" s="396" t="s">
        <v>135</v>
      </c>
      <c r="D182" s="396"/>
      <c r="E182" s="397">
        <v>507.8</v>
      </c>
      <c r="F182" s="341">
        <v>1</v>
      </c>
      <c r="G182" s="539">
        <v>3046.8</v>
      </c>
      <c r="H182" s="393"/>
      <c r="I182" s="394">
        <v>3047</v>
      </c>
      <c r="J182" s="28"/>
    </row>
    <row r="183" spans="1:9" ht="42.75" thickBot="1">
      <c r="A183" s="157">
        <v>353</v>
      </c>
      <c r="B183" s="410" t="s">
        <v>239</v>
      </c>
      <c r="C183" s="411"/>
      <c r="D183" s="411"/>
      <c r="E183" s="411"/>
      <c r="F183" s="412"/>
      <c r="G183" s="657">
        <v>11200</v>
      </c>
      <c r="H183" s="351"/>
      <c r="I183" s="352">
        <v>11200</v>
      </c>
    </row>
    <row r="184" spans="1:9" ht="36.75" customHeight="1">
      <c r="A184" s="316"/>
      <c r="B184" s="327" t="s">
        <v>176</v>
      </c>
      <c r="C184" s="129" t="s">
        <v>177</v>
      </c>
      <c r="D184" s="131">
        <v>1</v>
      </c>
      <c r="E184" s="288"/>
      <c r="F184" s="430"/>
      <c r="G184" s="226">
        <v>2500</v>
      </c>
      <c r="H184" s="330"/>
      <c r="I184" s="315">
        <v>2500</v>
      </c>
    </row>
    <row r="185" spans="1:9" ht="36.75" customHeight="1">
      <c r="A185" s="316"/>
      <c r="B185" s="327" t="s">
        <v>178</v>
      </c>
      <c r="C185" s="129" t="s">
        <v>177</v>
      </c>
      <c r="D185" s="131"/>
      <c r="E185" s="288"/>
      <c r="F185" s="430"/>
      <c r="G185" s="226">
        <v>2000</v>
      </c>
      <c r="H185" s="330"/>
      <c r="I185" s="315">
        <v>2000</v>
      </c>
    </row>
    <row r="186" spans="1:9" ht="36.75" customHeight="1" thickBot="1">
      <c r="A186" s="316"/>
      <c r="B186" s="327" t="s">
        <v>179</v>
      </c>
      <c r="C186" s="129" t="s">
        <v>177</v>
      </c>
      <c r="D186" s="131">
        <v>1</v>
      </c>
      <c r="E186" s="288"/>
      <c r="F186" s="430"/>
      <c r="G186" s="238">
        <v>6700</v>
      </c>
      <c r="H186" s="330"/>
      <c r="I186" s="315">
        <v>6700</v>
      </c>
    </row>
    <row r="187" spans="1:9" ht="12.75" thickBot="1">
      <c r="A187" s="74"/>
      <c r="B187" s="400" t="s">
        <v>144</v>
      </c>
      <c r="C187" s="401"/>
      <c r="D187" s="401"/>
      <c r="E187" s="401"/>
      <c r="F187" s="402"/>
      <c r="G187" s="174">
        <f>G23+G29+G43+G65+G103+G107+G131+G162+G180+G183+G33+G17+G124</f>
        <v>4683042.7719</v>
      </c>
      <c r="H187" s="174">
        <f>H14+H20+H23+H92+H162+H85</f>
        <v>52580368</v>
      </c>
      <c r="I187" s="77">
        <f>I14+I20+I23+I29+I33+I43+I40+I65+I81+I85+I88+I92+I102+I103+I107+I131+I123+I124+I162+I180+I183</f>
        <v>55893699.18</v>
      </c>
    </row>
    <row r="188" spans="1:9" ht="12">
      <c r="A188" s="175"/>
      <c r="B188" s="176"/>
      <c r="C188" s="176"/>
      <c r="D188" s="176"/>
      <c r="E188" s="176"/>
      <c r="F188" s="176"/>
      <c r="G188" s="176"/>
      <c r="I188" s="135"/>
    </row>
    <row r="189" spans="1:9" ht="12">
      <c r="A189" s="178" t="s">
        <v>217</v>
      </c>
      <c r="B189" s="176"/>
      <c r="C189" s="176" t="s">
        <v>367</v>
      </c>
      <c r="D189" s="176"/>
      <c r="E189" s="176"/>
      <c r="F189" s="176"/>
      <c r="G189" s="177"/>
      <c r="I189" s="403"/>
    </row>
    <row r="191" spans="1:3" ht="12">
      <c r="A191" s="481" t="s">
        <v>74</v>
      </c>
      <c r="C191" s="179" t="s">
        <v>395</v>
      </c>
    </row>
  </sheetData>
  <sheetProtection/>
  <protectedRanges>
    <protectedRange password="CE28" sqref="D1:D2 A1:A2" name="Диапазон9_1"/>
    <protectedRange password="CE28" sqref="F1:H1 F2" name="Диапазон9"/>
    <protectedRange password="CE28" sqref="D3:D5 A3:B5" name="Диапазон9_1_1"/>
    <protectedRange password="CE28" sqref="F3:F5 I3:I5" name="Диапазон9_2"/>
  </protectedRanges>
  <mergeCells count="35">
    <mergeCell ref="A10:A12"/>
    <mergeCell ref="B10:B12"/>
    <mergeCell ref="F3:I3"/>
    <mergeCell ref="F4:I4"/>
    <mergeCell ref="F5:I5"/>
    <mergeCell ref="B7:F7"/>
    <mergeCell ref="A8:I8"/>
    <mergeCell ref="A9:I9"/>
    <mergeCell ref="D10:D12"/>
    <mergeCell ref="G10:H10"/>
    <mergeCell ref="I10:I12"/>
    <mergeCell ref="G11:G12"/>
    <mergeCell ref="H11:H12"/>
    <mergeCell ref="B81:F81"/>
    <mergeCell ref="B40:F40"/>
    <mergeCell ref="B17:F17"/>
    <mergeCell ref="B20:F20"/>
    <mergeCell ref="E10:E12"/>
    <mergeCell ref="F10:F12"/>
    <mergeCell ref="B93:F93"/>
    <mergeCell ref="B92:F92"/>
    <mergeCell ref="B33:F33"/>
    <mergeCell ref="B13:E13"/>
    <mergeCell ref="B14:F14"/>
    <mergeCell ref="C10:C12"/>
    <mergeCell ref="A37:A39"/>
    <mergeCell ref="B43:F43"/>
    <mergeCell ref="B65:F65"/>
    <mergeCell ref="B89:F89"/>
    <mergeCell ref="C6:I6"/>
    <mergeCell ref="H1:I1"/>
    <mergeCell ref="F2:I2"/>
    <mergeCell ref="B22:F22"/>
    <mergeCell ref="B23:F23"/>
    <mergeCell ref="B29:F29"/>
  </mergeCells>
  <printOptions/>
  <pageMargins left="0.75" right="0.75" top="0.55" bottom="0.54" header="0.5" footer="0.5"/>
  <pageSetup fitToHeight="3"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K52"/>
  <sheetViews>
    <sheetView zoomScalePageLayoutView="0" workbookViewId="0" topLeftCell="A32">
      <selection activeCell="H54" sqref="H54"/>
    </sheetView>
  </sheetViews>
  <sheetFormatPr defaultColWidth="9.00390625" defaultRowHeight="12.75"/>
  <cols>
    <col min="1" max="1" width="5.125" style="72" customWidth="1"/>
    <col min="2" max="2" width="39.625" style="179" customWidth="1"/>
    <col min="3" max="3" width="8.125" style="179" customWidth="1"/>
    <col min="4" max="4" width="12.875" style="29" customWidth="1"/>
    <col min="5" max="5" width="10.00390625" style="29" customWidth="1"/>
    <col min="6" max="6" width="11.875" style="29" customWidth="1"/>
    <col min="7" max="7" width="14.125" style="29" customWidth="1"/>
    <col min="8" max="8" width="13.875" style="27" customWidth="1"/>
    <col min="9" max="9" width="14.875" style="28" customWidth="1"/>
    <col min="10" max="10" width="9.125" style="28" customWidth="1"/>
    <col min="11" max="11" width="9.875" style="28" bestFit="1" customWidth="1"/>
    <col min="12" max="13" width="9.125" style="28" customWidth="1"/>
    <col min="14" max="14" width="9.875" style="28" bestFit="1" customWidth="1"/>
    <col min="15" max="16384" width="9.125" style="28" customWidth="1"/>
  </cols>
  <sheetData>
    <row r="1" spans="4:9" s="1" customFormat="1" ht="23.25" customHeight="1">
      <c r="D1" s="2"/>
      <c r="H1" s="661" t="s">
        <v>223</v>
      </c>
      <c r="I1" s="661"/>
    </row>
    <row r="2" spans="4:9" s="1" customFormat="1" ht="94.5" customHeight="1">
      <c r="D2" s="2"/>
      <c r="F2" s="661" t="s">
        <v>46</v>
      </c>
      <c r="G2" s="661"/>
      <c r="H2" s="661"/>
      <c r="I2" s="661"/>
    </row>
    <row r="3" spans="4:9" s="1" customFormat="1" ht="16.5" customHeight="1">
      <c r="D3" s="2"/>
      <c r="F3" s="661" t="s">
        <v>227</v>
      </c>
      <c r="G3" s="661"/>
      <c r="H3" s="661"/>
      <c r="I3" s="661"/>
    </row>
    <row r="4" spans="4:9" s="1" customFormat="1" ht="16.5" customHeight="1">
      <c r="D4" s="2"/>
      <c r="F4" s="661" t="s">
        <v>228</v>
      </c>
      <c r="G4" s="661"/>
      <c r="H4" s="661"/>
      <c r="I4" s="661"/>
    </row>
    <row r="5" spans="4:9" s="1" customFormat="1" ht="14.25" customHeight="1">
      <c r="D5" s="2"/>
      <c r="F5" s="661" t="s">
        <v>229</v>
      </c>
      <c r="G5" s="661"/>
      <c r="H5" s="661"/>
      <c r="I5" s="661"/>
    </row>
    <row r="6" spans="1:9" ht="18.75" customHeight="1">
      <c r="A6" s="405" t="s">
        <v>145</v>
      </c>
      <c r="B6" s="404"/>
      <c r="C6" s="694"/>
      <c r="D6" s="694"/>
      <c r="E6" s="694"/>
      <c r="F6" s="694"/>
      <c r="G6" s="694"/>
      <c r="H6" s="694"/>
      <c r="I6" s="694"/>
    </row>
    <row r="7" spans="2:8" ht="12">
      <c r="B7" s="725"/>
      <c r="C7" s="725"/>
      <c r="D7" s="725"/>
      <c r="E7" s="725"/>
      <c r="F7" s="725"/>
      <c r="H7" s="30"/>
    </row>
    <row r="8" spans="1:8" ht="31.5" customHeight="1">
      <c r="A8" s="726" t="s">
        <v>391</v>
      </c>
      <c r="B8" s="726"/>
      <c r="C8" s="726"/>
      <c r="D8" s="726"/>
      <c r="E8" s="726"/>
      <c r="F8" s="726"/>
      <c r="G8" s="726"/>
      <c r="H8" s="726"/>
    </row>
    <row r="9" spans="1:9" ht="14.25" customHeight="1">
      <c r="A9" s="747"/>
      <c r="B9" s="747"/>
      <c r="C9" s="747"/>
      <c r="D9" s="747"/>
      <c r="E9" s="747"/>
      <c r="F9" s="747"/>
      <c r="G9" s="747"/>
      <c r="H9" s="747"/>
      <c r="I9" s="9"/>
    </row>
    <row r="10" spans="1:7" ht="12.75" thickBot="1">
      <c r="A10" s="175"/>
      <c r="B10" s="176"/>
      <c r="C10" s="176"/>
      <c r="D10" s="176"/>
      <c r="E10" s="176"/>
      <c r="F10" s="176"/>
      <c r="G10" s="176"/>
    </row>
    <row r="11" spans="1:9" s="73" customFormat="1" ht="15.75" customHeight="1" thickBot="1">
      <c r="A11" s="721" t="s">
        <v>218</v>
      </c>
      <c r="B11" s="724" t="s">
        <v>121</v>
      </c>
      <c r="C11" s="706" t="s">
        <v>122</v>
      </c>
      <c r="D11" s="724" t="s">
        <v>123</v>
      </c>
      <c r="E11" s="717" t="s">
        <v>124</v>
      </c>
      <c r="F11" s="719" t="s">
        <v>125</v>
      </c>
      <c r="G11" s="748" t="s">
        <v>126</v>
      </c>
      <c r="H11" s="749"/>
      <c r="I11" s="708" t="s">
        <v>392</v>
      </c>
    </row>
    <row r="12" spans="1:9" s="73" customFormat="1" ht="30" customHeight="1">
      <c r="A12" s="722"/>
      <c r="B12" s="707"/>
      <c r="C12" s="707"/>
      <c r="D12" s="707"/>
      <c r="E12" s="718"/>
      <c r="F12" s="720"/>
      <c r="G12" s="743" t="s">
        <v>189</v>
      </c>
      <c r="H12" s="745" t="s">
        <v>215</v>
      </c>
      <c r="I12" s="709"/>
    </row>
    <row r="13" spans="1:9" s="73" customFormat="1" ht="20.25" customHeight="1" thickBot="1">
      <c r="A13" s="723"/>
      <c r="B13" s="707"/>
      <c r="C13" s="707"/>
      <c r="D13" s="707"/>
      <c r="E13" s="718"/>
      <c r="F13" s="720"/>
      <c r="G13" s="744"/>
      <c r="H13" s="746"/>
      <c r="I13" s="710"/>
    </row>
    <row r="14" spans="1:9" ht="16.5" customHeight="1" thickBot="1">
      <c r="A14" s="157">
        <v>210</v>
      </c>
      <c r="B14" s="736" t="s">
        <v>129</v>
      </c>
      <c r="C14" s="737"/>
      <c r="D14" s="737"/>
      <c r="E14" s="738"/>
      <c r="F14" s="438"/>
      <c r="G14" s="439">
        <v>168895.44</v>
      </c>
      <c r="H14" s="440"/>
      <c r="I14" s="441">
        <v>160450.65</v>
      </c>
    </row>
    <row r="15" spans="1:9" s="86" customFormat="1" ht="12" customHeight="1" thickBot="1">
      <c r="A15" s="79">
        <v>211</v>
      </c>
      <c r="B15" s="80" t="s">
        <v>130</v>
      </c>
      <c r="C15" s="81"/>
      <c r="D15" s="82"/>
      <c r="E15" s="81"/>
      <c r="F15" s="83"/>
      <c r="G15" s="84"/>
      <c r="H15" s="85"/>
      <c r="I15" s="84">
        <v>123233.99</v>
      </c>
    </row>
    <row r="16" spans="1:9" s="86" customFormat="1" ht="16.5" customHeight="1" thickBot="1">
      <c r="A16" s="87">
        <v>213</v>
      </c>
      <c r="B16" s="88" t="s">
        <v>131</v>
      </c>
      <c r="C16" s="89"/>
      <c r="D16" s="90"/>
      <c r="E16" s="90"/>
      <c r="F16" s="91"/>
      <c r="G16" s="92"/>
      <c r="H16" s="93"/>
      <c r="I16" s="84">
        <v>37216.66</v>
      </c>
    </row>
    <row r="17" spans="1:9" ht="16.5" customHeight="1" thickBot="1">
      <c r="A17" s="157">
        <v>214</v>
      </c>
      <c r="B17" s="200" t="s">
        <v>149</v>
      </c>
      <c r="C17" s="442"/>
      <c r="D17" s="201"/>
      <c r="E17" s="442"/>
      <c r="F17" s="443"/>
      <c r="G17" s="444"/>
      <c r="H17" s="445"/>
      <c r="I17" s="446"/>
    </row>
    <row r="18" spans="1:9" ht="33.75" customHeight="1" thickBot="1">
      <c r="A18" s="348"/>
      <c r="B18" s="206" t="s">
        <v>238</v>
      </c>
      <c r="C18" s="211"/>
      <c r="D18" s="447"/>
      <c r="E18" s="448"/>
      <c r="F18" s="212"/>
      <c r="G18" s="449"/>
      <c r="H18" s="450"/>
      <c r="I18" s="449"/>
    </row>
    <row r="19" spans="1:10" ht="18.75" customHeight="1" thickBot="1">
      <c r="A19" s="157">
        <v>220</v>
      </c>
      <c r="B19" s="750" t="s">
        <v>132</v>
      </c>
      <c r="C19" s="750"/>
      <c r="D19" s="750"/>
      <c r="E19" s="750"/>
      <c r="F19" s="751"/>
      <c r="G19" s="451"/>
      <c r="H19" s="452"/>
      <c r="I19" s="451"/>
      <c r="J19" s="95"/>
    </row>
    <row r="20" spans="1:10" ht="14.25" customHeight="1" thickBot="1">
      <c r="A20" s="157">
        <v>221</v>
      </c>
      <c r="B20" s="752" t="s">
        <v>32</v>
      </c>
      <c r="C20" s="696"/>
      <c r="D20" s="696"/>
      <c r="E20" s="696"/>
      <c r="F20" s="696"/>
      <c r="G20" s="444"/>
      <c r="H20" s="445"/>
      <c r="I20" s="446"/>
      <c r="J20" s="95"/>
    </row>
    <row r="21" spans="1:9" ht="12.75" customHeight="1" thickBot="1">
      <c r="A21" s="453">
        <v>222</v>
      </c>
      <c r="B21" s="454" t="s">
        <v>134</v>
      </c>
      <c r="C21" s="455"/>
      <c r="D21" s="456"/>
      <c r="E21" s="455"/>
      <c r="F21" s="457"/>
      <c r="G21" s="449"/>
      <c r="H21" s="458"/>
      <c r="I21" s="459"/>
    </row>
    <row r="22" spans="1:9" ht="15" customHeight="1" thickBot="1">
      <c r="A22" s="157">
        <v>223</v>
      </c>
      <c r="B22" s="741" t="s">
        <v>216</v>
      </c>
      <c r="C22" s="742"/>
      <c r="D22" s="742"/>
      <c r="E22" s="742"/>
      <c r="F22" s="742"/>
      <c r="G22" s="460"/>
      <c r="H22" s="461"/>
      <c r="I22" s="462"/>
    </row>
    <row r="23" spans="1:9" ht="32.25" customHeight="1">
      <c r="A23" s="98"/>
      <c r="B23" s="257"/>
      <c r="C23" s="258"/>
      <c r="D23" s="463"/>
      <c r="E23" s="464"/>
      <c r="F23" s="261"/>
      <c r="G23" s="465"/>
      <c r="H23" s="466"/>
      <c r="I23" s="465"/>
    </row>
    <row r="24" spans="1:9" ht="33.75" customHeight="1" thickBot="1">
      <c r="A24" s="106"/>
      <c r="B24" s="268"/>
      <c r="C24" s="269"/>
      <c r="D24" s="467"/>
      <c r="E24" s="132"/>
      <c r="F24" s="261"/>
      <c r="G24" s="468"/>
      <c r="H24" s="469"/>
      <c r="I24" s="468"/>
    </row>
    <row r="25" spans="1:9" ht="15.75" customHeight="1" thickBot="1">
      <c r="A25" s="157">
        <v>225</v>
      </c>
      <c r="B25" s="688" t="s">
        <v>138</v>
      </c>
      <c r="C25" s="688"/>
      <c r="D25" s="688"/>
      <c r="E25" s="688"/>
      <c r="F25" s="689"/>
      <c r="G25" s="603">
        <f>G26+G27+G28</f>
        <v>1255171</v>
      </c>
      <c r="H25" s="483"/>
      <c r="I25" s="484">
        <v>15000</v>
      </c>
    </row>
    <row r="26" spans="1:9" ht="33.75" customHeight="1">
      <c r="A26" s="128"/>
      <c r="B26" s="129" t="s">
        <v>448</v>
      </c>
      <c r="C26" s="130"/>
      <c r="D26" s="131"/>
      <c r="E26" s="132"/>
      <c r="F26" s="133"/>
      <c r="G26" s="465">
        <v>15000</v>
      </c>
      <c r="H26" s="490"/>
      <c r="I26" s="465">
        <v>15000</v>
      </c>
    </row>
    <row r="27" spans="1:9" ht="30.75" customHeight="1">
      <c r="A27" s="128"/>
      <c r="B27" s="472" t="s">
        <v>449</v>
      </c>
      <c r="C27" s="303"/>
      <c r="D27" s="131"/>
      <c r="E27" s="302"/>
      <c r="F27" s="299"/>
      <c r="G27" s="134">
        <v>255636</v>
      </c>
      <c r="H27" s="491"/>
      <c r="I27" s="494"/>
    </row>
    <row r="28" spans="1:9" ht="34.5" customHeight="1">
      <c r="A28" s="128"/>
      <c r="B28" s="342" t="s">
        <v>450</v>
      </c>
      <c r="C28" s="342"/>
      <c r="D28" s="143"/>
      <c r="E28" s="288"/>
      <c r="F28" s="306"/>
      <c r="G28" s="488">
        <v>984535</v>
      </c>
      <c r="H28" s="492"/>
      <c r="I28" s="488"/>
    </row>
    <row r="29" spans="1:9" ht="18" customHeight="1" thickBot="1">
      <c r="A29" s="128"/>
      <c r="B29" s="342"/>
      <c r="C29" s="342"/>
      <c r="D29" s="143"/>
      <c r="E29" s="288"/>
      <c r="F29" s="306"/>
      <c r="G29" s="489"/>
      <c r="H29" s="493"/>
      <c r="I29" s="489"/>
    </row>
    <row r="30" spans="1:9" s="73" customFormat="1" ht="16.5" customHeight="1" thickBot="1">
      <c r="A30" s="79">
        <v>226</v>
      </c>
      <c r="B30" s="732" t="s">
        <v>140</v>
      </c>
      <c r="C30" s="733"/>
      <c r="D30" s="733"/>
      <c r="E30" s="733"/>
      <c r="F30" s="733"/>
      <c r="G30" s="602">
        <v>556526.88</v>
      </c>
      <c r="H30" s="486">
        <v>1349380</v>
      </c>
      <c r="I30" s="487">
        <f>I32+I33</f>
        <v>1980449.68</v>
      </c>
    </row>
    <row r="31" spans="1:9" ht="12.75" customHeight="1">
      <c r="A31" s="482"/>
      <c r="B31" s="734"/>
      <c r="C31" s="735"/>
      <c r="D31" s="735"/>
      <c r="E31" s="735"/>
      <c r="F31" s="735"/>
      <c r="G31" s="474"/>
      <c r="H31" s="471"/>
      <c r="I31" s="475"/>
    </row>
    <row r="32" spans="1:9" ht="22.5" customHeight="1">
      <c r="A32" s="482"/>
      <c r="B32" s="325" t="s">
        <v>364</v>
      </c>
      <c r="C32" s="325"/>
      <c r="D32" s="131"/>
      <c r="E32" s="476"/>
      <c r="F32" s="300"/>
      <c r="G32" s="474">
        <v>556526.88</v>
      </c>
      <c r="H32" s="471"/>
      <c r="I32" s="475">
        <v>479227.68</v>
      </c>
    </row>
    <row r="33" spans="1:9" ht="22.5">
      <c r="A33" s="482"/>
      <c r="B33" s="130" t="s">
        <v>365</v>
      </c>
      <c r="C33" s="131"/>
      <c r="D33" s="131"/>
      <c r="E33" s="131"/>
      <c r="F33" s="300"/>
      <c r="G33" s="474"/>
      <c r="H33" s="471">
        <v>1349380</v>
      </c>
      <c r="I33" s="475">
        <v>1501222</v>
      </c>
    </row>
    <row r="34" spans="1:9" ht="12.75" thickBot="1">
      <c r="A34" s="495"/>
      <c r="B34" s="477"/>
      <c r="C34" s="478"/>
      <c r="D34" s="478"/>
      <c r="E34" s="478"/>
      <c r="F34" s="479"/>
      <c r="G34" s="496"/>
      <c r="H34" s="497"/>
      <c r="I34" s="498"/>
    </row>
    <row r="35" spans="1:9" s="73" customFormat="1" ht="16.5" customHeight="1" thickBot="1">
      <c r="A35" s="79">
        <v>227</v>
      </c>
      <c r="B35" s="732" t="s">
        <v>246</v>
      </c>
      <c r="C35" s="733"/>
      <c r="D35" s="733"/>
      <c r="E35" s="733"/>
      <c r="F35" s="733"/>
      <c r="G35" s="485"/>
      <c r="H35" s="486"/>
      <c r="I35" s="487"/>
    </row>
    <row r="36" spans="1:9" ht="12.75" customHeight="1">
      <c r="A36" s="482"/>
      <c r="B36" s="734"/>
      <c r="C36" s="735"/>
      <c r="D36" s="735"/>
      <c r="E36" s="735"/>
      <c r="F36" s="735"/>
      <c r="G36" s="474"/>
      <c r="H36" s="471"/>
      <c r="I36" s="475"/>
    </row>
    <row r="37" spans="1:9" ht="22.5" customHeight="1" thickBot="1">
      <c r="A37" s="482"/>
      <c r="B37" s="325"/>
      <c r="C37" s="325"/>
      <c r="D37" s="131"/>
      <c r="E37" s="476"/>
      <c r="F37" s="300"/>
      <c r="G37" s="474"/>
      <c r="H37" s="471"/>
      <c r="I37" s="475"/>
    </row>
    <row r="38" spans="1:9" ht="12.75" thickBot="1">
      <c r="A38" s="473">
        <v>290</v>
      </c>
      <c r="B38" s="739" t="s">
        <v>247</v>
      </c>
      <c r="C38" s="740"/>
      <c r="D38" s="740"/>
      <c r="E38" s="740"/>
      <c r="F38" s="740"/>
      <c r="G38" s="460"/>
      <c r="H38" s="480"/>
      <c r="I38" s="462"/>
    </row>
    <row r="39" spans="1:9" ht="33.75" customHeight="1">
      <c r="A39" s="128"/>
      <c r="B39" s="129"/>
      <c r="C39" s="130"/>
      <c r="D39" s="131"/>
      <c r="E39" s="132"/>
      <c r="F39" s="133"/>
      <c r="G39" s="465"/>
      <c r="H39" s="490"/>
      <c r="I39" s="465"/>
    </row>
    <row r="40" spans="1:9" ht="12.75" thickBot="1">
      <c r="A40" s="128"/>
      <c r="B40" s="472"/>
      <c r="C40" s="303"/>
      <c r="D40" s="131"/>
      <c r="E40" s="302"/>
      <c r="F40" s="299"/>
      <c r="G40" s="134"/>
      <c r="H40" s="491"/>
      <c r="I40" s="494"/>
    </row>
    <row r="41" spans="1:9" ht="17.25" customHeight="1" thickBot="1">
      <c r="A41" s="157">
        <v>310</v>
      </c>
      <c r="B41" s="689" t="s">
        <v>248</v>
      </c>
      <c r="C41" s="697"/>
      <c r="D41" s="697"/>
      <c r="E41" s="697"/>
      <c r="F41" s="697"/>
      <c r="G41" s="470"/>
      <c r="H41" s="93"/>
      <c r="I41" s="84"/>
    </row>
    <row r="42" spans="1:9" ht="33.75" customHeight="1">
      <c r="A42" s="128"/>
      <c r="B42" s="129"/>
      <c r="C42" s="130"/>
      <c r="D42" s="131"/>
      <c r="E42" s="132"/>
      <c r="F42" s="133"/>
      <c r="G42" s="465"/>
      <c r="H42" s="490"/>
      <c r="I42" s="465"/>
    </row>
    <row r="43" spans="1:9" ht="12.75" thickBot="1">
      <c r="A43" s="128"/>
      <c r="B43" s="472"/>
      <c r="C43" s="303"/>
      <c r="D43" s="131"/>
      <c r="E43" s="302"/>
      <c r="F43" s="299"/>
      <c r="G43" s="134"/>
      <c r="H43" s="491"/>
      <c r="I43" s="494"/>
    </row>
    <row r="44" spans="1:9" ht="17.25" customHeight="1" thickBot="1">
      <c r="A44" s="157">
        <v>340</v>
      </c>
      <c r="B44" s="689" t="s">
        <v>249</v>
      </c>
      <c r="C44" s="697"/>
      <c r="D44" s="697"/>
      <c r="E44" s="697"/>
      <c r="F44" s="697"/>
      <c r="G44" s="470"/>
      <c r="H44" s="93"/>
      <c r="I44" s="84"/>
    </row>
    <row r="45" spans="1:9" ht="33.75" customHeight="1">
      <c r="A45" s="128"/>
      <c r="B45" s="129"/>
      <c r="C45" s="130"/>
      <c r="D45" s="131"/>
      <c r="E45" s="132"/>
      <c r="F45" s="133"/>
      <c r="G45" s="465"/>
      <c r="H45" s="490"/>
      <c r="I45" s="465"/>
    </row>
    <row r="46" spans="1:9" ht="12.75" thickBot="1">
      <c r="A46" s="128"/>
      <c r="B46" s="472"/>
      <c r="C46" s="303"/>
      <c r="D46" s="131"/>
      <c r="E46" s="302"/>
      <c r="F46" s="299"/>
      <c r="G46" s="134"/>
      <c r="H46" s="491"/>
      <c r="I46" s="494"/>
    </row>
    <row r="47" spans="1:11" ht="13.5" customHeight="1" thickBot="1">
      <c r="A47" s="74"/>
      <c r="B47" s="730" t="s">
        <v>144</v>
      </c>
      <c r="C47" s="730"/>
      <c r="D47" s="730"/>
      <c r="E47" s="730"/>
      <c r="F47" s="731"/>
      <c r="G47" s="439">
        <f>G14+G25+G30</f>
        <v>1980593.3199999998</v>
      </c>
      <c r="H47" s="439">
        <f>H30</f>
        <v>1349380</v>
      </c>
      <c r="I47" s="439">
        <f>I14+I25+I30</f>
        <v>2155900.33</v>
      </c>
      <c r="J47" s="9"/>
      <c r="K47" s="9"/>
    </row>
    <row r="48" spans="1:9" ht="12">
      <c r="A48" s="175"/>
      <c r="B48" s="176"/>
      <c r="C48" s="176"/>
      <c r="D48" s="176"/>
      <c r="E48" s="176"/>
      <c r="F48" s="176"/>
      <c r="G48" s="177"/>
      <c r="I48" s="9"/>
    </row>
    <row r="50" spans="1:9" ht="12">
      <c r="A50" s="178" t="s">
        <v>217</v>
      </c>
      <c r="B50" s="176"/>
      <c r="C50" s="176"/>
      <c r="D50" s="176" t="s">
        <v>367</v>
      </c>
      <c r="E50" s="176"/>
      <c r="F50" s="176"/>
      <c r="G50" s="177"/>
      <c r="I50" s="403"/>
    </row>
    <row r="52" spans="1:4" ht="12">
      <c r="A52" s="481" t="s">
        <v>74</v>
      </c>
      <c r="D52" s="29" t="s">
        <v>395</v>
      </c>
    </row>
  </sheetData>
  <sheetProtection/>
  <protectedRanges>
    <protectedRange password="CE28" sqref="D1:D2 A1:A2" name="Диапазон9_1"/>
    <protectedRange password="CE28" sqref="F1:H1 F2" name="Диапазон9"/>
    <protectedRange password="CE28" sqref="D3:D5 A3:B5" name="Диапазон9_1_1"/>
    <protectedRange password="CE28" sqref="F3:F5 I3:I5" name="Диапазон9_2"/>
  </protectedRanges>
  <mergeCells count="32">
    <mergeCell ref="B35:F35"/>
    <mergeCell ref="B36:F36"/>
    <mergeCell ref="B7:F7"/>
    <mergeCell ref="A8:H8"/>
    <mergeCell ref="A9:H9"/>
    <mergeCell ref="A11:A13"/>
    <mergeCell ref="B11:B13"/>
    <mergeCell ref="G11:H11"/>
    <mergeCell ref="B19:F19"/>
    <mergeCell ref="B20:F20"/>
    <mergeCell ref="I11:I13"/>
    <mergeCell ref="G12:G13"/>
    <mergeCell ref="H12:H13"/>
    <mergeCell ref="F3:I3"/>
    <mergeCell ref="F4:I4"/>
    <mergeCell ref="F5:I5"/>
    <mergeCell ref="B22:F22"/>
    <mergeCell ref="B25:F25"/>
    <mergeCell ref="C11:C13"/>
    <mergeCell ref="D11:D13"/>
    <mergeCell ref="E11:E13"/>
    <mergeCell ref="F11:F13"/>
    <mergeCell ref="B47:F47"/>
    <mergeCell ref="C6:I6"/>
    <mergeCell ref="H1:I1"/>
    <mergeCell ref="F2:I2"/>
    <mergeCell ref="B41:F41"/>
    <mergeCell ref="B44:F44"/>
    <mergeCell ref="B30:F30"/>
    <mergeCell ref="B31:F31"/>
    <mergeCell ref="B14:E14"/>
    <mergeCell ref="B38:F38"/>
  </mergeCells>
  <printOptions/>
  <pageMargins left="0.75" right="0.75" top="0.5" bottom="0.43" header="0.5" footer="0.5"/>
  <pageSetup fitToHeight="1" fitToWidth="1" horizontalDpi="600" verticalDpi="600" orientation="portrait" paperSize="9" scale="67" r:id="rId3"/>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N72"/>
  <sheetViews>
    <sheetView zoomScalePageLayoutView="0" workbookViewId="0" topLeftCell="A13">
      <selection activeCell="A6" sqref="A6:L74"/>
    </sheetView>
  </sheetViews>
  <sheetFormatPr defaultColWidth="9.00390625" defaultRowHeight="12.75"/>
  <cols>
    <col min="1" max="1" width="8.375" style="72" customWidth="1"/>
    <col min="2" max="2" width="39.625" style="179" customWidth="1"/>
    <col min="3" max="3" width="8.125" style="179" customWidth="1"/>
    <col min="4" max="4" width="12.875" style="29" customWidth="1"/>
    <col min="5" max="5" width="10.00390625" style="29" customWidth="1"/>
    <col min="6" max="6" width="11.875" style="29" customWidth="1"/>
    <col min="7" max="9" width="12.25390625" style="29" customWidth="1"/>
    <col min="10" max="10" width="13.625" style="29" customWidth="1"/>
    <col min="11" max="11" width="13.875" style="27" customWidth="1"/>
    <col min="12" max="12" width="14.875" style="28" customWidth="1"/>
    <col min="13" max="13" width="9.125" style="28" customWidth="1"/>
    <col min="14" max="14" width="9.875" style="28" bestFit="1" customWidth="1"/>
    <col min="15" max="16" width="9.125" style="28" customWidth="1"/>
    <col min="17" max="17" width="9.875" style="28" bestFit="1" customWidth="1"/>
    <col min="18" max="16384" width="9.125" style="28" customWidth="1"/>
  </cols>
  <sheetData>
    <row r="1" spans="4:12" s="1" customFormat="1" ht="23.25" customHeight="1">
      <c r="D1" s="2"/>
      <c r="K1" s="661" t="s">
        <v>224</v>
      </c>
      <c r="L1" s="661"/>
    </row>
    <row r="2" spans="4:12" s="1" customFormat="1" ht="84" customHeight="1">
      <c r="D2" s="2"/>
      <c r="I2" s="661" t="s">
        <v>46</v>
      </c>
      <c r="J2" s="661"/>
      <c r="K2" s="661"/>
      <c r="L2" s="661"/>
    </row>
    <row r="3" spans="4:12" s="1" customFormat="1" ht="16.5" customHeight="1">
      <c r="D3" s="2"/>
      <c r="I3" s="661" t="s">
        <v>227</v>
      </c>
      <c r="J3" s="661"/>
      <c r="K3" s="661"/>
      <c r="L3" s="661"/>
    </row>
    <row r="4" spans="4:12" s="1" customFormat="1" ht="16.5" customHeight="1">
      <c r="D4" s="2"/>
      <c r="I4" s="661" t="s">
        <v>228</v>
      </c>
      <c r="J4" s="661"/>
      <c r="K4" s="661"/>
      <c r="L4" s="661"/>
    </row>
    <row r="5" spans="4:12" s="1" customFormat="1" ht="14.25" customHeight="1">
      <c r="D5" s="2"/>
      <c r="I5" s="661" t="s">
        <v>229</v>
      </c>
      <c r="J5" s="661"/>
      <c r="K5" s="661"/>
      <c r="L5" s="661"/>
    </row>
    <row r="6" spans="2:12" ht="18.75" customHeight="1">
      <c r="B6" s="180" t="s">
        <v>145</v>
      </c>
      <c r="C6" s="761"/>
      <c r="D6" s="761"/>
      <c r="E6" s="761"/>
      <c r="F6" s="761"/>
      <c r="G6" s="761"/>
      <c r="H6" s="761"/>
      <c r="I6" s="761"/>
      <c r="J6" s="761"/>
      <c r="K6" s="761"/>
      <c r="L6" s="761"/>
    </row>
    <row r="7" spans="2:11" ht="12">
      <c r="B7" s="725"/>
      <c r="C7" s="725"/>
      <c r="D7" s="725"/>
      <c r="E7" s="725"/>
      <c r="F7" s="725"/>
      <c r="K7" s="30"/>
    </row>
    <row r="8" spans="1:11" ht="31.5" customHeight="1">
      <c r="A8" s="726" t="s">
        <v>146</v>
      </c>
      <c r="B8" s="726"/>
      <c r="C8" s="726"/>
      <c r="D8" s="726"/>
      <c r="E8" s="726"/>
      <c r="F8" s="726"/>
      <c r="G8" s="726"/>
      <c r="H8" s="726"/>
      <c r="I8" s="726"/>
      <c r="J8" s="726"/>
      <c r="K8" s="726"/>
    </row>
    <row r="9" spans="1:12" ht="14.25" customHeight="1" thickBot="1">
      <c r="A9" s="747"/>
      <c r="B9" s="747"/>
      <c r="C9" s="747"/>
      <c r="D9" s="747"/>
      <c r="E9" s="747"/>
      <c r="F9" s="747"/>
      <c r="G9" s="747"/>
      <c r="H9" s="747"/>
      <c r="I9" s="747"/>
      <c r="J9" s="747"/>
      <c r="K9" s="747"/>
      <c r="L9" s="9"/>
    </row>
    <row r="10" spans="1:12" s="73" customFormat="1" ht="15.75" customHeight="1" thickBot="1">
      <c r="A10" s="721" t="s">
        <v>219</v>
      </c>
      <c r="B10" s="724" t="s">
        <v>121</v>
      </c>
      <c r="C10" s="706" t="s">
        <v>122</v>
      </c>
      <c r="D10" s="724" t="s">
        <v>123</v>
      </c>
      <c r="E10" s="717" t="s">
        <v>124</v>
      </c>
      <c r="F10" s="719" t="s">
        <v>125</v>
      </c>
      <c r="G10" s="748" t="s">
        <v>225</v>
      </c>
      <c r="H10" s="749"/>
      <c r="I10" s="749"/>
      <c r="J10" s="749"/>
      <c r="K10" s="755"/>
      <c r="L10" s="708" t="s">
        <v>392</v>
      </c>
    </row>
    <row r="11" spans="1:12" s="73" customFormat="1" ht="20.25" customHeight="1">
      <c r="A11" s="722"/>
      <c r="B11" s="707"/>
      <c r="C11" s="707"/>
      <c r="D11" s="707"/>
      <c r="E11" s="718"/>
      <c r="F11" s="720"/>
      <c r="G11" s="743" t="s">
        <v>127</v>
      </c>
      <c r="H11" s="743" t="s">
        <v>220</v>
      </c>
      <c r="I11" s="743" t="s">
        <v>221</v>
      </c>
      <c r="J11" s="753" t="s">
        <v>128</v>
      </c>
      <c r="K11" s="753" t="s">
        <v>226</v>
      </c>
      <c r="L11" s="709"/>
    </row>
    <row r="12" spans="1:12" s="73" customFormat="1" ht="10.5" customHeight="1" thickBot="1">
      <c r="A12" s="723"/>
      <c r="B12" s="707"/>
      <c r="C12" s="707"/>
      <c r="D12" s="707"/>
      <c r="E12" s="718"/>
      <c r="F12" s="720"/>
      <c r="G12" s="744"/>
      <c r="H12" s="744"/>
      <c r="I12" s="744"/>
      <c r="J12" s="754"/>
      <c r="K12" s="754"/>
      <c r="L12" s="710"/>
    </row>
    <row r="13" spans="1:12" ht="16.5" customHeight="1" thickBot="1">
      <c r="A13" s="549">
        <v>210</v>
      </c>
      <c r="B13" s="701" t="s">
        <v>129</v>
      </c>
      <c r="C13" s="702"/>
      <c r="D13" s="702"/>
      <c r="E13" s="703"/>
      <c r="F13" s="75"/>
      <c r="G13" s="76"/>
      <c r="H13" s="76">
        <v>155000</v>
      </c>
      <c r="I13" s="76"/>
      <c r="J13" s="76"/>
      <c r="K13" s="77"/>
      <c r="L13" s="78">
        <v>155000</v>
      </c>
    </row>
    <row r="14" spans="1:12" s="86" customFormat="1" ht="12" customHeight="1" thickBot="1">
      <c r="A14" s="550">
        <v>211</v>
      </c>
      <c r="B14" s="80" t="s">
        <v>130</v>
      </c>
      <c r="C14" s="81"/>
      <c r="D14" s="82"/>
      <c r="E14" s="81"/>
      <c r="F14" s="83"/>
      <c r="G14" s="84"/>
      <c r="H14" s="614">
        <v>155000</v>
      </c>
      <c r="I14" s="85"/>
      <c r="J14" s="85"/>
      <c r="K14" s="85"/>
      <c r="L14" s="470">
        <v>155000</v>
      </c>
    </row>
    <row r="15" spans="1:12" s="86" customFormat="1" ht="12" customHeight="1" thickBot="1">
      <c r="A15" s="550">
        <v>212.214</v>
      </c>
      <c r="B15" s="80" t="s">
        <v>149</v>
      </c>
      <c r="C15" s="81"/>
      <c r="D15" s="82"/>
      <c r="E15" s="81"/>
      <c r="F15" s="83"/>
      <c r="G15" s="84"/>
      <c r="H15" s="85"/>
      <c r="I15" s="85"/>
      <c r="J15" s="85"/>
      <c r="K15" s="85"/>
      <c r="L15" s="84"/>
    </row>
    <row r="16" spans="1:12" ht="12">
      <c r="A16" s="127"/>
      <c r="B16" s="107"/>
      <c r="C16" s="107"/>
      <c r="D16" s="108"/>
      <c r="E16" s="109"/>
      <c r="F16" s="102"/>
      <c r="G16" s="522"/>
      <c r="H16" s="523"/>
      <c r="I16" s="524"/>
      <c r="J16" s="523"/>
      <c r="K16" s="525"/>
      <c r="L16" s="526"/>
    </row>
    <row r="17" spans="1:12" ht="12">
      <c r="A17" s="127"/>
      <c r="B17" s="107"/>
      <c r="C17" s="107"/>
      <c r="D17" s="108"/>
      <c r="E17" s="109"/>
      <c r="F17" s="102"/>
      <c r="G17" s="512"/>
      <c r="H17" s="514"/>
      <c r="I17" s="516"/>
      <c r="J17" s="514"/>
      <c r="K17" s="518"/>
      <c r="L17" s="520"/>
    </row>
    <row r="18" spans="1:12" ht="12.75" thickBot="1">
      <c r="A18" s="127"/>
      <c r="B18" s="107"/>
      <c r="C18" s="107"/>
      <c r="D18" s="108"/>
      <c r="E18" s="109"/>
      <c r="F18" s="102"/>
      <c r="G18" s="512"/>
      <c r="H18" s="514"/>
      <c r="I18" s="516"/>
      <c r="J18" s="514"/>
      <c r="K18" s="518"/>
      <c r="L18" s="520"/>
    </row>
    <row r="19" spans="1:12" s="86" customFormat="1" ht="16.5" customHeight="1" thickBot="1">
      <c r="A19" s="551">
        <v>213</v>
      </c>
      <c r="B19" s="88" t="s">
        <v>131</v>
      </c>
      <c r="C19" s="89"/>
      <c r="D19" s="90"/>
      <c r="E19" s="90"/>
      <c r="F19" s="91"/>
      <c r="G19" s="92"/>
      <c r="H19" s="93"/>
      <c r="I19" s="93"/>
      <c r="J19" s="93"/>
      <c r="K19" s="93"/>
      <c r="L19" s="84"/>
    </row>
    <row r="20" spans="1:13" ht="18.75" customHeight="1" thickBot="1">
      <c r="A20" s="74">
        <v>220</v>
      </c>
      <c r="B20" s="689" t="s">
        <v>132</v>
      </c>
      <c r="C20" s="697"/>
      <c r="D20" s="697"/>
      <c r="E20" s="697"/>
      <c r="F20" s="762"/>
      <c r="G20" s="94"/>
      <c r="H20" s="94"/>
      <c r="I20" s="94"/>
      <c r="J20" s="94"/>
      <c r="K20" s="94"/>
      <c r="L20" s="94"/>
      <c r="M20" s="95"/>
    </row>
    <row r="21" spans="1:13" ht="14.25" customHeight="1" thickBot="1">
      <c r="A21" s="74">
        <v>221</v>
      </c>
      <c r="B21" s="689" t="s">
        <v>252</v>
      </c>
      <c r="C21" s="697"/>
      <c r="D21" s="697"/>
      <c r="E21" s="697"/>
      <c r="F21" s="762"/>
      <c r="G21" s="96"/>
      <c r="H21" s="115"/>
      <c r="I21" s="115"/>
      <c r="J21" s="115"/>
      <c r="K21" s="97"/>
      <c r="L21" s="96"/>
      <c r="M21" s="95"/>
    </row>
    <row r="22" spans="1:12" ht="12.75" customHeight="1" hidden="1">
      <c r="A22" s="98"/>
      <c r="B22" s="99"/>
      <c r="C22" s="99"/>
      <c r="D22" s="100"/>
      <c r="E22" s="101"/>
      <c r="F22" s="102"/>
      <c r="G22" s="103"/>
      <c r="H22" s="503"/>
      <c r="I22" s="503"/>
      <c r="J22" s="503"/>
      <c r="K22" s="104"/>
      <c r="L22" s="105"/>
    </row>
    <row r="23" spans="1:12" ht="12.75" customHeight="1" hidden="1">
      <c r="A23" s="106"/>
      <c r="B23" s="107"/>
      <c r="C23" s="107"/>
      <c r="D23" s="108"/>
      <c r="E23" s="109"/>
      <c r="F23" s="102"/>
      <c r="G23" s="110"/>
      <c r="H23" s="503"/>
      <c r="I23" s="503"/>
      <c r="J23" s="503"/>
      <c r="K23" s="104"/>
      <c r="L23" s="111"/>
    </row>
    <row r="24" spans="1:12" ht="12.75" hidden="1" thickBot="1">
      <c r="A24" s="106"/>
      <c r="B24" s="112"/>
      <c r="C24" s="113"/>
      <c r="D24" s="108"/>
      <c r="E24" s="109"/>
      <c r="F24" s="102"/>
      <c r="G24" s="110"/>
      <c r="H24" s="503"/>
      <c r="I24" s="503"/>
      <c r="J24" s="503"/>
      <c r="K24" s="104"/>
      <c r="L24" s="111"/>
    </row>
    <row r="25" spans="1:12" ht="12.75" customHeight="1" thickBot="1">
      <c r="A25" s="114">
        <v>222</v>
      </c>
      <c r="B25" s="739" t="s">
        <v>251</v>
      </c>
      <c r="C25" s="740"/>
      <c r="D25" s="740"/>
      <c r="E25" s="740"/>
      <c r="F25" s="756"/>
      <c r="G25" s="115"/>
      <c r="H25" s="115"/>
      <c r="I25" s="115"/>
      <c r="J25" s="115"/>
      <c r="K25" s="116"/>
      <c r="L25" s="117"/>
    </row>
    <row r="26" spans="1:12" ht="24" customHeight="1" hidden="1" thickBot="1">
      <c r="A26" s="118"/>
      <c r="B26" s="119"/>
      <c r="C26" s="120"/>
      <c r="D26" s="120"/>
      <c r="E26" s="121"/>
      <c r="F26" s="122"/>
      <c r="G26" s="506"/>
      <c r="H26" s="506"/>
      <c r="I26" s="506"/>
      <c r="J26" s="506"/>
      <c r="K26" s="507"/>
      <c r="L26" s="508"/>
    </row>
    <row r="27" spans="1:12" ht="12.75" thickBot="1">
      <c r="A27" s="74">
        <v>223</v>
      </c>
      <c r="B27" s="757" t="s">
        <v>136</v>
      </c>
      <c r="C27" s="758"/>
      <c r="D27" s="758"/>
      <c r="E27" s="758"/>
      <c r="F27" s="758"/>
      <c r="G27" s="527"/>
      <c r="H27" s="159">
        <f>H28+H29+H30+H31+H32</f>
        <v>382000</v>
      </c>
      <c r="I27" s="528"/>
      <c r="J27" s="159"/>
      <c r="K27" s="529"/>
      <c r="L27" s="126">
        <v>382000</v>
      </c>
    </row>
    <row r="28" spans="1:12" ht="12">
      <c r="A28" s="127"/>
      <c r="B28" s="610" t="s">
        <v>398</v>
      </c>
      <c r="C28" s="107"/>
      <c r="D28" s="108"/>
      <c r="E28" s="109"/>
      <c r="F28" s="102"/>
      <c r="G28" s="522"/>
      <c r="H28" s="611">
        <v>245000</v>
      </c>
      <c r="I28" s="524"/>
      <c r="J28" s="523"/>
      <c r="K28" s="525"/>
      <c r="L28" s="626">
        <v>245000</v>
      </c>
    </row>
    <row r="29" spans="1:12" ht="12">
      <c r="A29" s="127"/>
      <c r="B29" s="610" t="s">
        <v>399</v>
      </c>
      <c r="C29" s="107"/>
      <c r="D29" s="108"/>
      <c r="E29" s="109"/>
      <c r="F29" s="102"/>
      <c r="G29" s="512"/>
      <c r="H29" s="612">
        <v>10000</v>
      </c>
      <c r="I29" s="516"/>
      <c r="J29" s="514"/>
      <c r="K29" s="518"/>
      <c r="L29" s="627">
        <v>10000</v>
      </c>
    </row>
    <row r="30" spans="1:12" ht="12">
      <c r="A30" s="127"/>
      <c r="B30" s="610" t="s">
        <v>400</v>
      </c>
      <c r="C30" s="107"/>
      <c r="D30" s="108"/>
      <c r="E30" s="109"/>
      <c r="F30" s="102"/>
      <c r="G30" s="512"/>
      <c r="H30" s="612">
        <v>12000</v>
      </c>
      <c r="I30" s="516"/>
      <c r="J30" s="514"/>
      <c r="K30" s="518"/>
      <c r="L30" s="627">
        <v>12000</v>
      </c>
    </row>
    <row r="31" spans="1:12" ht="12">
      <c r="A31" s="127"/>
      <c r="B31" s="610" t="s">
        <v>401</v>
      </c>
      <c r="C31" s="107"/>
      <c r="D31" s="108"/>
      <c r="E31" s="109"/>
      <c r="F31" s="102"/>
      <c r="G31" s="606"/>
      <c r="H31" s="613">
        <v>25000</v>
      </c>
      <c r="I31" s="608"/>
      <c r="J31" s="607"/>
      <c r="K31" s="609"/>
      <c r="L31" s="628">
        <v>25000</v>
      </c>
    </row>
    <row r="32" spans="1:14" ht="12.75" thickBot="1">
      <c r="A32" s="106"/>
      <c r="B32" s="610" t="s">
        <v>402</v>
      </c>
      <c r="C32" s="107"/>
      <c r="D32" s="108"/>
      <c r="E32" s="109"/>
      <c r="F32" s="102"/>
      <c r="G32" s="513"/>
      <c r="H32" s="515">
        <v>90000</v>
      </c>
      <c r="I32" s="517"/>
      <c r="J32" s="515"/>
      <c r="K32" s="519"/>
      <c r="L32" s="521">
        <v>90000</v>
      </c>
      <c r="N32" s="9"/>
    </row>
    <row r="33" spans="1:12" ht="12.75" thickBot="1">
      <c r="A33" s="74">
        <v>224</v>
      </c>
      <c r="B33" s="757" t="s">
        <v>250</v>
      </c>
      <c r="C33" s="758"/>
      <c r="D33" s="758"/>
      <c r="E33" s="758"/>
      <c r="F33" s="758"/>
      <c r="G33" s="527"/>
      <c r="H33" s="159"/>
      <c r="I33" s="528"/>
      <c r="J33" s="159"/>
      <c r="K33" s="529"/>
      <c r="L33" s="126"/>
    </row>
    <row r="34" spans="1:12" ht="12">
      <c r="A34" s="127"/>
      <c r="B34" s="107"/>
      <c r="C34" s="107"/>
      <c r="D34" s="108"/>
      <c r="E34" s="109"/>
      <c r="F34" s="102"/>
      <c r="G34" s="522"/>
      <c r="H34" s="523"/>
      <c r="I34" s="524"/>
      <c r="J34" s="523"/>
      <c r="K34" s="525"/>
      <c r="L34" s="526"/>
    </row>
    <row r="35" spans="1:12" ht="12.75" thickBot="1">
      <c r="A35" s="127"/>
      <c r="B35" s="107"/>
      <c r="C35" s="107"/>
      <c r="D35" s="108"/>
      <c r="E35" s="109"/>
      <c r="F35" s="102"/>
      <c r="G35" s="512"/>
      <c r="H35" s="514"/>
      <c r="I35" s="516"/>
      <c r="J35" s="514"/>
      <c r="K35" s="518"/>
      <c r="L35" s="520"/>
    </row>
    <row r="36" spans="1:12" ht="12.75" thickBot="1">
      <c r="A36" s="74">
        <v>225</v>
      </c>
      <c r="B36" s="759" t="s">
        <v>138</v>
      </c>
      <c r="C36" s="759"/>
      <c r="D36" s="759"/>
      <c r="E36" s="759"/>
      <c r="F36" s="752"/>
      <c r="G36" s="509">
        <f>G37+G38+G39</f>
        <v>4500</v>
      </c>
      <c r="H36" s="532">
        <f>H37+H38</f>
        <v>20500</v>
      </c>
      <c r="I36" s="532"/>
      <c r="J36" s="532"/>
      <c r="K36" s="533"/>
      <c r="L36" s="117">
        <f>L37+L38+L39</f>
        <v>25000</v>
      </c>
    </row>
    <row r="37" spans="1:12" ht="12.75" thickBot="1">
      <c r="A37" s="127"/>
      <c r="B37" s="617" t="s">
        <v>403</v>
      </c>
      <c r="C37" s="617"/>
      <c r="D37" s="617"/>
      <c r="E37" s="617"/>
      <c r="F37" s="617"/>
      <c r="G37" s="616"/>
      <c r="H37" s="615">
        <v>17900</v>
      </c>
      <c r="I37" s="532"/>
      <c r="J37" s="532"/>
      <c r="K37" s="533"/>
      <c r="L37" s="629">
        <v>17900</v>
      </c>
    </row>
    <row r="38" spans="1:12" ht="12.75" thickBot="1">
      <c r="A38" s="127"/>
      <c r="B38" s="617" t="s">
        <v>404</v>
      </c>
      <c r="C38" s="617"/>
      <c r="D38" s="617"/>
      <c r="E38" s="617"/>
      <c r="F38" s="617"/>
      <c r="G38" s="616"/>
      <c r="H38" s="615">
        <v>2600</v>
      </c>
      <c r="I38" s="532"/>
      <c r="J38" s="532"/>
      <c r="K38" s="533"/>
      <c r="L38" s="629">
        <v>2600</v>
      </c>
    </row>
    <row r="39" spans="1:13" ht="21" customHeight="1" thickBot="1">
      <c r="A39" s="128"/>
      <c r="B39" s="625" t="s">
        <v>405</v>
      </c>
      <c r="C39" s="130"/>
      <c r="D39" s="131"/>
      <c r="E39" s="132"/>
      <c r="F39" s="133"/>
      <c r="G39" s="530">
        <v>4500</v>
      </c>
      <c r="H39" s="530"/>
      <c r="I39" s="510"/>
      <c r="J39" s="511"/>
      <c r="K39" s="536"/>
      <c r="L39" s="531">
        <v>4500</v>
      </c>
      <c r="M39" s="135"/>
    </row>
    <row r="40" spans="1:12" s="73" customFormat="1" ht="12.75" thickBot="1">
      <c r="A40" s="136">
        <v>226</v>
      </c>
      <c r="B40" s="690" t="s">
        <v>140</v>
      </c>
      <c r="C40" s="691"/>
      <c r="D40" s="691"/>
      <c r="E40" s="691"/>
      <c r="F40" s="760"/>
      <c r="G40" s="137">
        <f>G41+G42+G43+G44</f>
        <v>28500</v>
      </c>
      <c r="H40" s="534">
        <f>H41+H42+H43+H44</f>
        <v>82400</v>
      </c>
      <c r="I40" s="534"/>
      <c r="J40" s="534"/>
      <c r="K40" s="535"/>
      <c r="L40" s="117">
        <f>L41+L42+L43+L44</f>
        <v>110900</v>
      </c>
    </row>
    <row r="41" spans="1:12" ht="12">
      <c r="A41" s="138"/>
      <c r="B41" s="621" t="s">
        <v>406</v>
      </c>
      <c r="C41" s="120"/>
      <c r="D41" s="120"/>
      <c r="E41" s="121"/>
      <c r="F41" s="122"/>
      <c r="G41" s="123"/>
      <c r="H41" s="504">
        <v>75000</v>
      </c>
      <c r="I41" s="504"/>
      <c r="J41" s="504"/>
      <c r="K41" s="140"/>
      <c r="L41" s="141">
        <v>75000</v>
      </c>
    </row>
    <row r="42" spans="1:12" s="73" customFormat="1" ht="12">
      <c r="A42" s="128"/>
      <c r="B42" s="622" t="s">
        <v>407</v>
      </c>
      <c r="C42" s="143"/>
      <c r="D42" s="131"/>
      <c r="E42" s="132"/>
      <c r="F42" s="144"/>
      <c r="G42" s="145"/>
      <c r="H42" s="145">
        <v>2900</v>
      </c>
      <c r="I42" s="145"/>
      <c r="J42" s="145"/>
      <c r="K42" s="146"/>
      <c r="L42" s="147">
        <v>2900</v>
      </c>
    </row>
    <row r="43" spans="1:12" ht="12">
      <c r="A43" s="118"/>
      <c r="B43" s="623" t="s">
        <v>408</v>
      </c>
      <c r="C43" s="120"/>
      <c r="D43" s="120"/>
      <c r="E43" s="121"/>
      <c r="F43" s="122"/>
      <c r="G43" s="123">
        <v>7500</v>
      </c>
      <c r="H43" s="123"/>
      <c r="I43" s="123"/>
      <c r="J43" s="123"/>
      <c r="K43" s="124"/>
      <c r="L43" s="125">
        <v>7500</v>
      </c>
    </row>
    <row r="44" spans="1:12" ht="12.75" thickBot="1">
      <c r="A44" s="148"/>
      <c r="B44" s="624" t="s">
        <v>409</v>
      </c>
      <c r="C44" s="120"/>
      <c r="D44" s="120"/>
      <c r="E44" s="121"/>
      <c r="F44" s="122"/>
      <c r="G44" s="123">
        <v>21000</v>
      </c>
      <c r="H44" s="504">
        <v>4500</v>
      </c>
      <c r="I44" s="504"/>
      <c r="J44" s="504"/>
      <c r="K44" s="149"/>
      <c r="L44" s="150">
        <v>25500</v>
      </c>
    </row>
    <row r="45" spans="1:12" s="73" customFormat="1" ht="12.75" thickBot="1">
      <c r="A45" s="136">
        <v>227</v>
      </c>
      <c r="B45" s="690" t="s">
        <v>234</v>
      </c>
      <c r="C45" s="691"/>
      <c r="D45" s="691"/>
      <c r="E45" s="691"/>
      <c r="F45" s="760"/>
      <c r="G45" s="137"/>
      <c r="H45" s="534"/>
      <c r="I45" s="534"/>
      <c r="J45" s="534"/>
      <c r="K45" s="535"/>
      <c r="L45" s="117"/>
    </row>
    <row r="46" spans="1:12" ht="12">
      <c r="A46" s="138"/>
      <c r="B46" s="139"/>
      <c r="C46" s="120"/>
      <c r="D46" s="120"/>
      <c r="E46" s="121"/>
      <c r="F46" s="122"/>
      <c r="G46" s="123"/>
      <c r="H46" s="504"/>
      <c r="I46" s="504"/>
      <c r="J46" s="504"/>
      <c r="K46" s="140"/>
      <c r="L46" s="141"/>
    </row>
    <row r="47" spans="1:12" s="73" customFormat="1" ht="12.75" thickBot="1">
      <c r="A47" s="128"/>
      <c r="B47" s="142"/>
      <c r="C47" s="143"/>
      <c r="D47" s="131"/>
      <c r="E47" s="132"/>
      <c r="F47" s="144"/>
      <c r="G47" s="145"/>
      <c r="H47" s="145"/>
      <c r="I47" s="145"/>
      <c r="J47" s="145"/>
      <c r="K47" s="146"/>
      <c r="L47" s="147"/>
    </row>
    <row r="48" spans="1:12" ht="12.75" thickBot="1">
      <c r="A48" s="136">
        <v>290</v>
      </c>
      <c r="B48" s="739" t="s">
        <v>141</v>
      </c>
      <c r="C48" s="740"/>
      <c r="D48" s="740"/>
      <c r="E48" s="740"/>
      <c r="F48" s="740"/>
      <c r="G48" s="152"/>
      <c r="H48" s="152"/>
      <c r="I48" s="152"/>
      <c r="J48" s="152"/>
      <c r="K48" s="152"/>
      <c r="L48" s="152"/>
    </row>
    <row r="49" spans="1:12" ht="12" hidden="1">
      <c r="A49" s="138"/>
      <c r="B49" s="139"/>
      <c r="C49" s="153"/>
      <c r="D49" s="120"/>
      <c r="E49" s="121"/>
      <c r="F49" s="122"/>
      <c r="G49" s="123"/>
      <c r="H49" s="504"/>
      <c r="I49" s="504"/>
      <c r="J49" s="504"/>
      <c r="K49" s="140"/>
      <c r="L49" s="141"/>
    </row>
    <row r="50" spans="1:12" ht="12" hidden="1">
      <c r="A50" s="118"/>
      <c r="B50" s="154"/>
      <c r="C50" s="153"/>
      <c r="D50" s="120"/>
      <c r="E50" s="121"/>
      <c r="F50" s="122"/>
      <c r="G50" s="123"/>
      <c r="H50" s="504"/>
      <c r="I50" s="504"/>
      <c r="J50" s="504"/>
      <c r="K50" s="149"/>
      <c r="L50" s="125"/>
    </row>
    <row r="51" spans="1:12" ht="12.75" hidden="1" thickBot="1">
      <c r="A51" s="118"/>
      <c r="B51" s="155"/>
      <c r="C51" s="153"/>
      <c r="D51" s="120"/>
      <c r="E51" s="121"/>
      <c r="F51" s="122"/>
      <c r="G51" s="123"/>
      <c r="H51" s="504"/>
      <c r="I51" s="504"/>
      <c r="J51" s="504"/>
      <c r="K51" s="149"/>
      <c r="L51" s="125"/>
    </row>
    <row r="52" spans="1:12" ht="17.25" customHeight="1" thickBot="1">
      <c r="A52" s="74">
        <v>310</v>
      </c>
      <c r="B52" s="689" t="s">
        <v>142</v>
      </c>
      <c r="C52" s="697"/>
      <c r="D52" s="697"/>
      <c r="E52" s="697"/>
      <c r="F52" s="697"/>
      <c r="G52" s="158">
        <v>131800</v>
      </c>
      <c r="H52" s="158">
        <v>61100</v>
      </c>
      <c r="I52" s="158"/>
      <c r="J52" s="158"/>
      <c r="K52" s="158"/>
      <c r="L52" s="160">
        <v>192900</v>
      </c>
    </row>
    <row r="53" spans="1:12" s="73" customFormat="1" ht="13.5" customHeight="1">
      <c r="A53" s="546"/>
      <c r="B53" s="620" t="s">
        <v>410</v>
      </c>
      <c r="C53" s="162"/>
      <c r="D53" s="163"/>
      <c r="E53" s="164"/>
      <c r="F53" s="165"/>
      <c r="G53" s="166">
        <v>4500</v>
      </c>
      <c r="H53" s="166">
        <v>29200</v>
      </c>
      <c r="I53" s="166"/>
      <c r="J53" s="166"/>
      <c r="K53" s="167"/>
      <c r="L53" s="141">
        <v>33700</v>
      </c>
    </row>
    <row r="54" spans="1:12" s="73" customFormat="1" ht="13.5" customHeight="1">
      <c r="A54" s="547"/>
      <c r="B54" s="620" t="s">
        <v>412</v>
      </c>
      <c r="C54" s="162"/>
      <c r="D54" s="163"/>
      <c r="E54" s="164"/>
      <c r="F54" s="165"/>
      <c r="G54" s="166">
        <v>5300</v>
      </c>
      <c r="H54" s="166"/>
      <c r="I54" s="166"/>
      <c r="J54" s="166"/>
      <c r="K54" s="167"/>
      <c r="L54" s="156">
        <v>5300</v>
      </c>
    </row>
    <row r="55" spans="1:12" s="73" customFormat="1" ht="13.5" customHeight="1" thickBot="1">
      <c r="A55" s="547"/>
      <c r="B55" s="620" t="s">
        <v>411</v>
      </c>
      <c r="C55" s="162"/>
      <c r="D55" s="163"/>
      <c r="E55" s="164"/>
      <c r="F55" s="165"/>
      <c r="G55" s="166">
        <v>99500</v>
      </c>
      <c r="H55" s="166">
        <v>31900</v>
      </c>
      <c r="I55" s="166"/>
      <c r="J55" s="166"/>
      <c r="K55" s="167"/>
      <c r="L55" s="156">
        <v>131400</v>
      </c>
    </row>
    <row r="56" spans="1:12" ht="17.25" customHeight="1" thickBot="1">
      <c r="A56" s="74">
        <v>340</v>
      </c>
      <c r="B56" s="757" t="s">
        <v>143</v>
      </c>
      <c r="C56" s="758"/>
      <c r="D56" s="758"/>
      <c r="E56" s="758"/>
      <c r="F56" s="758"/>
      <c r="G56" s="158">
        <f>G57+G58+G59+G60+G61+G62+G63</f>
        <v>256450</v>
      </c>
      <c r="H56" s="158">
        <f>H57+H58+H59+H60+H61+H62+H63</f>
        <v>61700</v>
      </c>
      <c r="I56" s="158"/>
      <c r="J56" s="158"/>
      <c r="K56" s="158"/>
      <c r="L56" s="160">
        <f>L57+L58+L59+L60+L61+L62+L63</f>
        <v>318150</v>
      </c>
    </row>
    <row r="57" spans="1:12" ht="12.75">
      <c r="A57" s="548"/>
      <c r="B57" s="619" t="s">
        <v>413</v>
      </c>
      <c r="C57" s="162"/>
      <c r="D57" s="162"/>
      <c r="E57" s="169"/>
      <c r="F57" s="169"/>
      <c r="G57" s="166"/>
      <c r="H57" s="505">
        <v>20400</v>
      </c>
      <c r="I57" s="505"/>
      <c r="J57" s="505"/>
      <c r="K57" s="170"/>
      <c r="L57" s="171">
        <v>20400</v>
      </c>
    </row>
    <row r="58" spans="1:12" ht="12.75">
      <c r="A58" s="548"/>
      <c r="B58" s="619" t="s">
        <v>414</v>
      </c>
      <c r="C58" s="162"/>
      <c r="D58" s="162"/>
      <c r="E58" s="169"/>
      <c r="F58" s="169"/>
      <c r="G58" s="166">
        <v>39600</v>
      </c>
      <c r="H58" s="505">
        <v>17500</v>
      </c>
      <c r="I58" s="505"/>
      <c r="J58" s="505"/>
      <c r="K58" s="170"/>
      <c r="L58" s="618">
        <v>57100</v>
      </c>
    </row>
    <row r="59" spans="1:12" ht="12.75">
      <c r="A59" s="548"/>
      <c r="B59" s="619" t="s">
        <v>415</v>
      </c>
      <c r="C59" s="162"/>
      <c r="D59" s="162"/>
      <c r="E59" s="169"/>
      <c r="F59" s="169"/>
      <c r="G59" s="166">
        <v>3000</v>
      </c>
      <c r="H59" s="505"/>
      <c r="I59" s="505"/>
      <c r="J59" s="505"/>
      <c r="K59" s="170"/>
      <c r="L59" s="618">
        <v>3000</v>
      </c>
    </row>
    <row r="60" spans="1:12" ht="12.75">
      <c r="A60" s="548"/>
      <c r="B60" s="619" t="s">
        <v>416</v>
      </c>
      <c r="C60" s="162"/>
      <c r="D60" s="162"/>
      <c r="E60" s="169"/>
      <c r="F60" s="169"/>
      <c r="G60" s="166"/>
      <c r="H60" s="505">
        <v>8900</v>
      </c>
      <c r="I60" s="505"/>
      <c r="J60" s="505"/>
      <c r="K60" s="170"/>
      <c r="L60" s="618">
        <v>8900</v>
      </c>
    </row>
    <row r="61" spans="1:12" ht="12.75">
      <c r="A61" s="548"/>
      <c r="B61" s="619" t="s">
        <v>417</v>
      </c>
      <c r="C61" s="162"/>
      <c r="D61" s="162"/>
      <c r="E61" s="169"/>
      <c r="F61" s="169"/>
      <c r="G61" s="166">
        <v>212000</v>
      </c>
      <c r="H61" s="505">
        <v>6100</v>
      </c>
      <c r="I61" s="505"/>
      <c r="J61" s="505"/>
      <c r="K61" s="170"/>
      <c r="L61" s="618">
        <v>218100</v>
      </c>
    </row>
    <row r="62" spans="1:12" ht="12.75">
      <c r="A62" s="548"/>
      <c r="B62" s="619" t="s">
        <v>418</v>
      </c>
      <c r="C62" s="162"/>
      <c r="D62" s="162"/>
      <c r="E62" s="169"/>
      <c r="F62" s="169"/>
      <c r="G62" s="166"/>
      <c r="H62" s="505">
        <v>8800</v>
      </c>
      <c r="I62" s="505"/>
      <c r="J62" s="505"/>
      <c r="K62" s="170"/>
      <c r="L62" s="172">
        <v>8800</v>
      </c>
    </row>
    <row r="63" spans="1:12" ht="13.5" thickBot="1">
      <c r="A63" s="548"/>
      <c r="B63" s="620" t="s">
        <v>419</v>
      </c>
      <c r="C63" s="162"/>
      <c r="D63" s="162"/>
      <c r="E63" s="169"/>
      <c r="F63" s="169"/>
      <c r="G63" s="166">
        <v>1850</v>
      </c>
      <c r="H63" s="505"/>
      <c r="I63" s="505"/>
      <c r="J63" s="505"/>
      <c r="K63" s="170"/>
      <c r="L63" s="173">
        <v>1850</v>
      </c>
    </row>
    <row r="64" spans="1:12" ht="31.5" customHeight="1" thickBot="1">
      <c r="A64" s="136">
        <v>353</v>
      </c>
      <c r="B64" s="763" t="s">
        <v>239</v>
      </c>
      <c r="C64" s="764"/>
      <c r="D64" s="764"/>
      <c r="E64" s="764"/>
      <c r="F64" s="764"/>
      <c r="G64" s="152"/>
      <c r="H64" s="152"/>
      <c r="I64" s="152"/>
      <c r="J64" s="152"/>
      <c r="K64" s="152"/>
      <c r="L64" s="152"/>
    </row>
    <row r="65" spans="1:12" ht="12">
      <c r="A65" s="138"/>
      <c r="B65" s="139"/>
      <c r="C65" s="153"/>
      <c r="D65" s="120"/>
      <c r="E65" s="121"/>
      <c r="F65" s="122"/>
      <c r="G65" s="123"/>
      <c r="H65" s="504"/>
      <c r="I65" s="504"/>
      <c r="J65" s="504"/>
      <c r="K65" s="140"/>
      <c r="L65" s="141"/>
    </row>
    <row r="66" spans="1:12" ht="12.75" thickBot="1">
      <c r="A66" s="118"/>
      <c r="B66" s="154"/>
      <c r="C66" s="153"/>
      <c r="D66" s="120"/>
      <c r="E66" s="121"/>
      <c r="F66" s="122"/>
      <c r="G66" s="123"/>
      <c r="H66" s="504"/>
      <c r="I66" s="504"/>
      <c r="J66" s="504"/>
      <c r="K66" s="149"/>
      <c r="L66" s="125"/>
    </row>
    <row r="67" spans="1:14" ht="13.5" customHeight="1" thickBot="1">
      <c r="A67" s="74"/>
      <c r="B67" s="730" t="s">
        <v>144</v>
      </c>
      <c r="C67" s="730"/>
      <c r="D67" s="730"/>
      <c r="E67" s="730"/>
      <c r="F67" s="731"/>
      <c r="G67" s="174">
        <f>G36+G40+G52+G56</f>
        <v>421250</v>
      </c>
      <c r="H67" s="174">
        <f>H13+H27+H36+H40+H52+H56</f>
        <v>762700</v>
      </c>
      <c r="I67" s="174"/>
      <c r="J67" s="174"/>
      <c r="K67" s="174"/>
      <c r="L67" s="77">
        <f>L13+L27+L36+L40+L52+L56</f>
        <v>1183950</v>
      </c>
      <c r="N67" s="9"/>
    </row>
    <row r="68" spans="1:10" ht="12">
      <c r="A68" s="175"/>
      <c r="B68" s="176"/>
      <c r="C68" s="176"/>
      <c r="D68" s="176"/>
      <c r="E68" s="176"/>
      <c r="F68" s="176"/>
      <c r="G68" s="176"/>
      <c r="H68" s="176"/>
      <c r="I68" s="176"/>
      <c r="J68" s="176"/>
    </row>
    <row r="69" ht="12"/>
    <row r="70" spans="1:11" ht="12">
      <c r="A70" s="178" t="s">
        <v>217</v>
      </c>
      <c r="B70" s="176"/>
      <c r="C70" s="176"/>
      <c r="D70" s="176" t="s">
        <v>367</v>
      </c>
      <c r="E70" s="176"/>
      <c r="F70" s="176"/>
      <c r="G70" s="177"/>
      <c r="H70" s="27"/>
      <c r="I70" s="403"/>
      <c r="J70" s="28"/>
      <c r="K70" s="28"/>
    </row>
    <row r="71" spans="8:11" ht="12">
      <c r="H71" s="27"/>
      <c r="I71" s="28"/>
      <c r="J71" s="28"/>
      <c r="K71" s="28"/>
    </row>
    <row r="72" spans="1:11" ht="12">
      <c r="A72" s="481" t="s">
        <v>74</v>
      </c>
      <c r="D72" s="29" t="s">
        <v>395</v>
      </c>
      <c r="H72" s="27"/>
      <c r="I72" s="28"/>
      <c r="J72" s="28"/>
      <c r="K72" s="28"/>
    </row>
  </sheetData>
  <sheetProtection/>
  <protectedRanges>
    <protectedRange password="CE28" sqref="D1:D2 A1:A2" name="Диапазон9_1"/>
    <protectedRange password="CE28" sqref="K1 I2 F1:G1" name="Диапазон9"/>
    <protectedRange password="CE28" sqref="D3:D5 A3:B5" name="Диапазон9_1_1"/>
    <protectedRange password="CE28" sqref="I3:I5" name="Диапазон9_2"/>
  </protectedRanges>
  <mergeCells count="36">
    <mergeCell ref="I3:L3"/>
    <mergeCell ref="I4:L4"/>
    <mergeCell ref="I5:L5"/>
    <mergeCell ref="B45:F45"/>
    <mergeCell ref="B64:F64"/>
    <mergeCell ref="B33:F33"/>
    <mergeCell ref="B13:E13"/>
    <mergeCell ref="B7:F7"/>
    <mergeCell ref="A8:K8"/>
    <mergeCell ref="A9:K9"/>
    <mergeCell ref="A10:A12"/>
    <mergeCell ref="B10:B12"/>
    <mergeCell ref="C10:C12"/>
    <mergeCell ref="D10:D12"/>
    <mergeCell ref="E10:E12"/>
    <mergeCell ref="F10:F12"/>
    <mergeCell ref="B56:F56"/>
    <mergeCell ref="B67:F67"/>
    <mergeCell ref="K1:L1"/>
    <mergeCell ref="I2:L2"/>
    <mergeCell ref="C6:L6"/>
    <mergeCell ref="H11:H12"/>
    <mergeCell ref="I11:I12"/>
    <mergeCell ref="J11:J12"/>
    <mergeCell ref="B20:F20"/>
    <mergeCell ref="B21:F21"/>
    <mergeCell ref="L10:L12"/>
    <mergeCell ref="G11:G12"/>
    <mergeCell ref="K11:K12"/>
    <mergeCell ref="G10:K10"/>
    <mergeCell ref="B48:F48"/>
    <mergeCell ref="B52:F52"/>
    <mergeCell ref="B25:F25"/>
    <mergeCell ref="B27:F27"/>
    <mergeCell ref="B36:F36"/>
    <mergeCell ref="B40:F40"/>
  </mergeCells>
  <printOptions/>
  <pageMargins left="0.75" right="0.75" top="0.38" bottom="0.38" header="0.5" footer="0.5"/>
  <pageSetup fitToHeight="1" fitToWidth="1" horizontalDpi="600" verticalDpi="600" orientation="portrait" paperSize="9"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Upr_obraz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2019-01-14T05:55:20Z</cp:lastPrinted>
  <dcterms:created xsi:type="dcterms:W3CDTF">2016-12-08T05:33:27Z</dcterms:created>
  <dcterms:modified xsi:type="dcterms:W3CDTF">2019-02-27T07:37:53Z</dcterms:modified>
  <cp:category/>
  <cp:version/>
  <cp:contentType/>
  <cp:contentStatus/>
</cp:coreProperties>
</file>